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1"/>
  </bookViews>
  <sheets>
    <sheet name="Plan 2020" sheetId="1" r:id="rId1"/>
    <sheet name="Plan 2020r" sheetId="2" r:id="rId2"/>
    <sheet name="Arkusz9" sheetId="3" r:id="rId3"/>
    <sheet name="Arkusz10" sheetId="4" r:id="rId4"/>
    <sheet name="Arkusz11" sheetId="5" r:id="rId5"/>
    <sheet name="Arkusz12" sheetId="6" r:id="rId6"/>
    <sheet name="Arkusz13" sheetId="7" r:id="rId7"/>
    <sheet name="Arkusz14" sheetId="8" r:id="rId8"/>
    <sheet name="Arkusz15" sheetId="9" r:id="rId9"/>
    <sheet name="Arkusz16" sheetId="10" r:id="rId10"/>
  </sheets>
  <definedNames/>
  <calcPr fullCalcOnLoad="1"/>
</workbook>
</file>

<file path=xl/sharedStrings.xml><?xml version="1.0" encoding="utf-8"?>
<sst xmlns="http://schemas.openxmlformats.org/spreadsheetml/2006/main" count="1557" uniqueCount="402">
  <si>
    <t>Dz</t>
  </si>
  <si>
    <t>Pozostała działalność</t>
  </si>
  <si>
    <t>Szkoły podstawowe</t>
  </si>
  <si>
    <t>Ośrodek Sportu i Rekreacji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</si>
  <si>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</si>
  <si>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</si>
  <si>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</si>
  <si>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</si>
  <si>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</si>
  <si>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</si>
  <si>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</si>
  <si>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Miejski Zespół Obsługi Szkół i Przedszkoli</t>
  </si>
  <si>
    <t>Oświata i wychowanie</t>
  </si>
  <si>
    <t>Załącznik Nr 8</t>
  </si>
  <si>
    <t>Miejski Ośrodek Pomocy Społecznej</t>
  </si>
  <si>
    <t>Żłobek Miejski</t>
  </si>
  <si>
    <t>Przedszkole Nr 3</t>
  </si>
  <si>
    <t>Przedszkole Nr 4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</si>
  <si>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</si>
  <si>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</si>
  <si>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</si>
  <si>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</si>
  <si>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</si>
  <si>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</si>
  <si>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Załącznik Nr 10</t>
  </si>
  <si>
    <t>Załącznik Nr 12</t>
  </si>
  <si>
    <t>Załącznik Nr 13</t>
  </si>
  <si>
    <t>Załącznik Nr 17</t>
  </si>
  <si>
    <t>Ochrona zdrowia</t>
  </si>
  <si>
    <t>Przeciwdziałanie alkoholizmowi</t>
  </si>
  <si>
    <t>Przedszkole Nr 8</t>
  </si>
  <si>
    <t>Urząd Miejski w Turku</t>
  </si>
  <si>
    <t>Dz.</t>
  </si>
  <si>
    <t>Rozdz.</t>
  </si>
  <si>
    <t>Nazwa działu</t>
  </si>
  <si>
    <t>Ochotnicze straże pożarne</t>
  </si>
  <si>
    <t>Dodatki mieszkaniowe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</si>
  <si>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</si>
  <si>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</si>
  <si>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</si>
  <si>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</si>
  <si>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</si>
  <si>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</si>
  <si>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</si>
  <si>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</si>
  <si>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</si>
  <si>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</si>
  <si>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</si>
  <si>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</si>
  <si>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</si>
  <si>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</si>
  <si>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</si>
  <si>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</si>
  <si>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</si>
  <si>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</si>
  <si>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</si>
  <si>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</si>
  <si>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</si>
  <si>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Kultura i ochrona dziedzictwa narodowego</t>
  </si>
  <si>
    <t>Instytucje kultury fizycznej</t>
  </si>
  <si>
    <t>Podatek od nieruchomości</t>
  </si>
  <si>
    <t>010</t>
  </si>
  <si>
    <t>600</t>
  </si>
  <si>
    <t>750</t>
  </si>
  <si>
    <t>900</t>
  </si>
  <si>
    <t>921</t>
  </si>
  <si>
    <t>926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</si>
  <si>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</si>
  <si>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</si>
  <si>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</si>
  <si>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</si>
  <si>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</si>
  <si>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</si>
  <si>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</si>
  <si>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</si>
  <si>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</si>
  <si>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</si>
  <si>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</si>
  <si>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</si>
  <si>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754</t>
  </si>
  <si>
    <t>75412</t>
  </si>
  <si>
    <t>75495</t>
  </si>
  <si>
    <t>75414</t>
  </si>
  <si>
    <t>Obrona cywilna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</si>
  <si>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</si>
  <si>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</si>
  <si>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</si>
  <si>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</si>
  <si>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</si>
  <si>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</si>
  <si>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</si>
  <si>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</si>
  <si>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</si>
  <si>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</si>
  <si>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</si>
  <si>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</si>
  <si>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</si>
  <si>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</si>
  <si>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Urzędy wojewódzkie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</si>
  <si>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</si>
  <si>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</si>
  <si>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</si>
  <si>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</si>
  <si>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</si>
  <si>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</si>
  <si>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</si>
  <si>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</si>
  <si>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</si>
  <si>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</si>
  <si>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</si>
  <si>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</si>
  <si>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</si>
  <si>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</si>
  <si>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</si>
  <si>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Kwota planu </t>
  </si>
  <si>
    <t xml:space="preserve">Składki na ubezpieczenie zdrowotne opłacane za </t>
  </si>
  <si>
    <t xml:space="preserve">Pozostała działalność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</si>
  <si>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</si>
  <si>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</si>
  <si>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</si>
  <si>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</si>
  <si>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</si>
  <si>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</si>
  <si>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</si>
  <si>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</si>
  <si>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</si>
  <si>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</si>
  <si>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</si>
  <si>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</si>
  <si>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60095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</si>
  <si>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</si>
  <si>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</si>
  <si>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</si>
  <si>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</si>
  <si>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Dokształcanie i doskonalenie nauczycieli</t>
  </si>
  <si>
    <t xml:space="preserve">Przedszkola </t>
  </si>
  <si>
    <t xml:space="preserve">dofinansowanie zadań zleconych do realizacji </t>
  </si>
  <si>
    <t>Burmistrza Miasta Turku</t>
  </si>
  <si>
    <t xml:space="preserve">Dowożenie uczniów do szkół </t>
  </si>
  <si>
    <t xml:space="preserve">Wydział Spraw Społecznych </t>
  </si>
  <si>
    <t xml:space="preserve">Administracja publiczna </t>
  </si>
  <si>
    <t>85195</t>
  </si>
  <si>
    <t>71095</t>
  </si>
  <si>
    <t>Pomoc społeczna</t>
  </si>
  <si>
    <t>852</t>
  </si>
  <si>
    <t>85215</t>
  </si>
  <si>
    <t>80195</t>
  </si>
  <si>
    <t>Domy pomocy społecznej</t>
  </si>
  <si>
    <t>Różne opłaty i składki</t>
  </si>
  <si>
    <t>Wydział Świadczeń Rodzinnych</t>
  </si>
  <si>
    <t>osoby pobierające niektóre świadczenia z pomocy społ.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</si>
  <si>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</si>
  <si>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</si>
  <si>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</si>
  <si>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</si>
  <si>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</si>
  <si>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</si>
  <si>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Załącznik Nr 5</t>
  </si>
  <si>
    <t>Administracja publiczna / zadania zlecone/</t>
  </si>
  <si>
    <t>92105</t>
  </si>
  <si>
    <t>Pozostałe zadania w zakresie kultury</t>
  </si>
  <si>
    <t>92605</t>
  </si>
  <si>
    <t>Opłaty na rzecz budżetu państwa</t>
  </si>
  <si>
    <t>85415</t>
  </si>
  <si>
    <t>ubezpieczenia emerytalne i rentowe</t>
  </si>
  <si>
    <t>85153</t>
  </si>
  <si>
    <t>Zwalczanie narkomanii</t>
  </si>
  <si>
    <t>85295</t>
  </si>
  <si>
    <t>terytorialnego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</si>
  <si>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</si>
  <si>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</si>
  <si>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</si>
  <si>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</si>
  <si>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</si>
  <si>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</si>
  <si>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</si>
  <si>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</si>
  <si>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</si>
  <si>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</si>
  <si>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</si>
  <si>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cywilnej</t>
  </si>
  <si>
    <t>Załącznik Nr 18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</si>
  <si>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</si>
  <si>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</si>
  <si>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</si>
  <si>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</si>
  <si>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wynagrodzeń</t>
  </si>
  <si>
    <t xml:space="preserve">Zakup usług remontowych 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</si>
  <si>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</si>
  <si>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</si>
  <si>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</si>
  <si>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</si>
  <si>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</si>
  <si>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>Wpłaty na Państwowy Fundusz Rehabilitacji Osób Niepełnospraw.</t>
  </si>
  <si>
    <t>Nagrody o caharkterze szczególnym niezaliczone do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</si>
  <si>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</si>
  <si>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</si>
  <si>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</si>
  <si>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Pomoc społeczna/zadania własne/</t>
  </si>
  <si>
    <t>Dotacja podmiotowa z budżetu dla niepublicznej</t>
  </si>
  <si>
    <t>jednostki systemu oświaty</t>
  </si>
  <si>
    <t>Zasiłki stałe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</si>
  <si>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</si>
  <si>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</si>
  <si>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</si>
  <si>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Opłaty na rzecz budżetów jednostek samodrządu </t>
  </si>
  <si>
    <t xml:space="preserve">Pomoc społeczna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</si>
  <si>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</si>
  <si>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</si>
  <si>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</si>
  <si>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</si>
  <si>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</si>
  <si>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</si>
  <si>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</si>
  <si>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</si>
  <si>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</si>
  <si>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</si>
  <si>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</si>
  <si>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</si>
  <si>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</si>
  <si>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</si>
  <si>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</si>
  <si>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</si>
  <si>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</si>
  <si>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Usługi opiekuńcze i specjalistyczne usługi opiekuńcze</t>
  </si>
  <si>
    <t>Przedszkola</t>
  </si>
  <si>
    <t>Zakup leków, wyrobów medycznych i produktów biobójczych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</si>
  <si>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</si>
  <si>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</si>
  <si>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</si>
  <si>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</si>
  <si>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</si>
  <si>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</si>
  <si>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</si>
  <si>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</si>
  <si>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</si>
  <si>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</si>
  <si>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</si>
  <si>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</si>
  <si>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>75421</t>
  </si>
  <si>
    <t>Zarzadzanie kryzysowe</t>
  </si>
  <si>
    <t>realizowane na podstawie porozumień /umów/ między</t>
  </si>
  <si>
    <t>jednostkami samorzadu terytorialnego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</si>
  <si>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</si>
  <si>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</si>
  <si>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</si>
  <si>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</si>
  <si>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</si>
  <si>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</si>
  <si>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</si>
  <si>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</si>
  <si>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</si>
  <si>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Urzędy gmin /miast i mist na prawach powiatu/</t>
  </si>
  <si>
    <t xml:space="preserve">Gospodarka odpadami  </t>
  </si>
  <si>
    <t xml:space="preserve">Różne wydatki na rzecz osób fizycznych </t>
  </si>
  <si>
    <t xml:space="preserve">Zakup usług przez jednostki samorzadu terytorialnego </t>
  </si>
  <si>
    <t>TRANSPORT I ŁĄCZNOŚĆ</t>
  </si>
  <si>
    <t>Opłaty na rzecz budzetów jednostek samorzadu terytorialnego</t>
  </si>
  <si>
    <t>Bezpieczeństwo publiczne i ochrona przeciwpożar.</t>
  </si>
  <si>
    <t>Dotacja celowa z budżetu na finansowanie lub dofinans.</t>
  </si>
  <si>
    <t>zadań zleconych do realizacji stowarzyszeniom</t>
  </si>
  <si>
    <t>Centrum Obsługi Inwerstora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</si>
  <si>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</si>
  <si>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</si>
  <si>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</si>
  <si>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</si>
  <si>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</si>
  <si>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</si>
  <si>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</si>
  <si>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</si>
  <si>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</si>
  <si>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</si>
  <si>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</si>
  <si>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</si>
  <si>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</si>
  <si>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</si>
  <si>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</si>
  <si>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</si>
  <si>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</si>
  <si>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</si>
  <si>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</si>
  <si>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 xml:space="preserve">Podatek od towarów i usług /VAT/ </t>
  </si>
  <si>
    <t>85205</t>
  </si>
  <si>
    <t>Zadania w zakresie przeciwdziałania przemocy w rodzinie</t>
  </si>
  <si>
    <t xml:space="preserve">Szkolenie pracowników niebędących człon. służby cywil. </t>
  </si>
  <si>
    <t>Nagrody konkursowe</t>
  </si>
  <si>
    <t>75404</t>
  </si>
  <si>
    <t>Komendy wojewodzkie Policji</t>
  </si>
  <si>
    <t>Świadczenie wychowawcze /zlecone/</t>
  </si>
  <si>
    <t>Wspólna obsługa jednostek samorzadu terytorialnego</t>
  </si>
  <si>
    <t>Administracja publiczna</t>
  </si>
  <si>
    <t>Tworzenie i funkcjonowanie klubów dziecięcych</t>
  </si>
  <si>
    <t xml:space="preserve">Wpłaty jednostek na państwowy fundusz celowy 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</si>
  <si>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</si>
  <si>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</si>
  <si>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</si>
  <si>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</si>
  <si>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</si>
  <si>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85505</t>
  </si>
  <si>
    <t>Tworzenie i funkcjonowanie żłobków</t>
  </si>
  <si>
    <t>Tworzenie i funkcjonowanioe żłobków</t>
  </si>
  <si>
    <t>85506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</si>
  <si>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</si>
  <si>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</si>
  <si>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</si>
  <si>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</si>
  <si>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</si>
  <si>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</si>
  <si>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</si>
  <si>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</si>
  <si>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</si>
  <si>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</si>
  <si>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</si>
  <si>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</si>
  <si>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85416</t>
  </si>
  <si>
    <t>motywacyjnym</t>
  </si>
  <si>
    <t xml:space="preserve">Pomoc materialna dla uczniów o charakterze </t>
  </si>
  <si>
    <t>Pozostałe zadania w zakresie polityki społecznej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</si>
  <si>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</si>
  <si>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</si>
  <si>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</si>
  <si>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</si>
  <si>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</si>
  <si>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</si>
  <si>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Pomoc materialna dla uczniów o charakterze motywacyjnym</t>
  </si>
  <si>
    <t>ustawy, pobranych nienależnie lub w nadmiernej wysokości</t>
  </si>
  <si>
    <t>85111</t>
  </si>
  <si>
    <t>Szpitale ogólne</t>
  </si>
  <si>
    <t>853</t>
  </si>
  <si>
    <t>90001</t>
  </si>
  <si>
    <t>Gospodarka ściekowa i ochrona wód</t>
  </si>
  <si>
    <t>Plan wydatków na 2019r.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</si>
  <si>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</si>
  <si>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</si>
  <si>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</si>
  <si>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</si>
  <si>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</si>
  <si>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Plan wydatków na rok 2020</t>
  </si>
  <si>
    <t>Plan dotacji na 2020r.</t>
  </si>
  <si>
    <t>Plan wydatków na 2020r.</t>
  </si>
  <si>
    <t>Plan wydatków na 2020.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</si>
  <si>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</si>
  <si>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</si>
  <si>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</si>
  <si>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</si>
  <si>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inwestycyjnych innych jednostek sektora finasów</t>
  </si>
  <si>
    <t>publicznych</t>
  </si>
  <si>
    <t>Koszty postepowania sądowego i prokuratorskiego</t>
  </si>
  <si>
    <t>Usługi opiekuńcze i specjalistyczne usługi opiekuńcz. - zadania zlecone</t>
  </si>
  <si>
    <t xml:space="preserve">nauki i metod pracy dla dzieci w przedszkolach, oddziałach </t>
  </si>
  <si>
    <t>Pozostała dzialalność</t>
  </si>
  <si>
    <t>Zadania zlecone - dotacja - "Za życiem"</t>
  </si>
  <si>
    <t>Odsetki od nieterminowych wpłat z tytułu pozostałych</t>
  </si>
  <si>
    <t>podatków i opłat</t>
  </si>
  <si>
    <t>Dodatki mieszkaniowe - dodatki energetyczna</t>
  </si>
  <si>
    <t xml:space="preserve">Stanowiska ds. ochrony ludności i bezpieczeństwa </t>
  </si>
  <si>
    <t>Cmentarze - porozumienie</t>
  </si>
  <si>
    <t>85228</t>
  </si>
  <si>
    <t>Usłygi opiekuńcze i specjalistyczne usługi opiekuńcze</t>
  </si>
  <si>
    <t>Pozostałe odsetki</t>
  </si>
  <si>
    <t xml:space="preserve">Kary, odszkodowania i grzywny wypłacane na rzecz osób </t>
  </si>
  <si>
    <t>prawnych i innych jednostek organizacyjnych</t>
  </si>
  <si>
    <t>90005</t>
  </si>
  <si>
    <t>Ochrona powietrza atmosferycznego i klimatu</t>
  </si>
  <si>
    <t xml:space="preserve">inwestycyjnych jednostek niezaliczanych do sektora  </t>
  </si>
  <si>
    <t>90026</t>
  </si>
  <si>
    <t>Pozostałe zadania zwiazane z gospodarka odpadami</t>
  </si>
  <si>
    <t>Wybory Prezydenta Rzeczypospolitej Polskiej</t>
  </si>
  <si>
    <t>75107</t>
  </si>
  <si>
    <t>Ośrodki pomocy społecznej - zlecone</t>
  </si>
  <si>
    <t>Karta Dużej Rodziny - zlecone</t>
  </si>
  <si>
    <t>Zakup środków dydaktycznych i ksiażek</t>
  </si>
  <si>
    <t>Dotacja celowa na pomoc finansową udzielaną między</t>
  </si>
  <si>
    <t xml:space="preserve">jednostkami samorzadu terytorialnego na dofinansowanie </t>
  </si>
  <si>
    <t>własnych zadań inwestycyjnych i zakupów inwestycyjnych</t>
  </si>
  <si>
    <t>01095</t>
  </si>
  <si>
    <t>80103</t>
  </si>
  <si>
    <t>Oddziały przedszkolne w szkołach podstawowych</t>
  </si>
  <si>
    <t>Pozostała działaność</t>
  </si>
  <si>
    <t>Usługi opiekuńcze i specjalistyczne usługi opiekuńcze - "Opieka75+"</t>
  </si>
  <si>
    <t>85504</t>
  </si>
  <si>
    <t>"Turek bez przemocy"</t>
  </si>
  <si>
    <t xml:space="preserve">Zwroty niewykorzystanych dfotacji oraz płatności, </t>
  </si>
  <si>
    <t>dotyczace wydatków majatkowych</t>
  </si>
  <si>
    <t>75056</t>
  </si>
  <si>
    <t>Spis popwszechny i inne /zadanie zlecone/</t>
  </si>
  <si>
    <t xml:space="preserve">Zapewnienie uczniom prawa do bezpłatnego dostępu do </t>
  </si>
  <si>
    <t xml:space="preserve">podreczników, materiałów edukacyjnych lub materiałów </t>
  </si>
  <si>
    <t>ćwiczeniowych</t>
  </si>
  <si>
    <t>Pozostała działalność - Klub Seniora</t>
  </si>
  <si>
    <t>80153</t>
  </si>
  <si>
    <t xml:space="preserve">podręczników, materiałów edukacyjnych lub materiałów </t>
  </si>
  <si>
    <t>Pozostała działaność - Środki z Fundacji Orange</t>
  </si>
  <si>
    <t>socjalnym</t>
  </si>
  <si>
    <t>Inne formy pomocy dla uczniów</t>
  </si>
  <si>
    <t>Pozostała działalność - Wspieraj Seniora</t>
  </si>
  <si>
    <t xml:space="preserve">Koszty emisji samorzadowych papierów wartosciowych </t>
  </si>
  <si>
    <t>oraz inne opłaty i prowizje</t>
  </si>
  <si>
    <t>z dnia 21.12.2020</t>
  </si>
  <si>
    <t>do Zarządzenia Nr 188/12</t>
  </si>
  <si>
    <t>do Zarządzenia Nr 194/20</t>
  </si>
  <si>
    <t>z dnia 30.12.2020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</si>
</sst>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17" xfId="0" applyNumberFormat="1" applyBorder="1" applyAlignment="1">
      <alignment horizontal="left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left"/>
    </xf>
    <xf numFmtId="4" fontId="1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2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0"/>
  <sheetViews>
    <sheetView workbookViewId="0" topLeftCell="A835">
      <selection activeCell="A481" sqref="A481:IV533"/>
    </sheetView>
  </sheetViews>
  <sheetFormatPr defaultColWidth="9.00390625" defaultRowHeight="12.75"/>
  <cols>
    <col min="1" max="1" width="3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60" customWidth="1"/>
    <col min="6" max="6" width="6.625" style="0" customWidth="1"/>
    <col min="7" max="7" width="22.125" style="60" bestFit="1" customWidth="1"/>
    <col min="9" max="9" width="11.75390625" style="0" bestFit="1" customWidth="1"/>
  </cols>
  <sheetData>
    <row r="1" ht="12.75">
      <c r="E1" s="60" t="s">
        <v>128</v>
      </c>
    </row>
    <row r="2" spans="4:5" ht="12.75">
      <c r="D2" s="7" t="s">
        <v>337</v>
      </c>
      <c r="E2" s="60" t="s">
        <v>400</v>
      </c>
    </row>
    <row r="3" spans="4:5" ht="12.75">
      <c r="D3" s="6" t="s">
        <v>4</v>
      </c>
      <c r="E3" s="60" t="s">
        <v>137</v>
      </c>
    </row>
    <row r="4" spans="4:5" ht="12.75">
      <c r="D4" s="6"/>
      <c r="E4" s="60" t="s">
        <v>401</v>
      </c>
    </row>
    <row r="5" spans="1:7" ht="12.75">
      <c r="A5" s="1" t="s">
        <v>0</v>
      </c>
      <c r="B5" s="1" t="s">
        <v>5</v>
      </c>
      <c r="C5" s="1" t="s">
        <v>6</v>
      </c>
      <c r="D5" s="1" t="s">
        <v>7</v>
      </c>
      <c r="E5" s="62" t="s">
        <v>114</v>
      </c>
      <c r="G5" s="66"/>
    </row>
    <row r="6" spans="1:5" ht="12.75">
      <c r="A6" s="7">
        <v>801</v>
      </c>
      <c r="B6" s="7"/>
      <c r="C6" s="7"/>
      <c r="D6" s="5" t="s">
        <v>12</v>
      </c>
      <c r="E6" s="66">
        <f>SUM(E7+E30+E35+E46+E61+E65)</f>
        <v>7718716.899999999</v>
      </c>
    </row>
    <row r="7" spans="1:7" s="5" customFormat="1" ht="12.75">
      <c r="A7" s="7"/>
      <c r="B7" s="7">
        <v>80101</v>
      </c>
      <c r="C7" s="7"/>
      <c r="D7" s="5" t="s">
        <v>2</v>
      </c>
      <c r="E7" s="90">
        <f>SUM(E8:E29)</f>
        <v>7023014.8</v>
      </c>
      <c r="G7" s="66"/>
    </row>
    <row r="8" spans="3:9" ht="12.75">
      <c r="C8" s="6">
        <v>3020</v>
      </c>
      <c r="D8" t="s">
        <v>39</v>
      </c>
      <c r="E8" s="60">
        <v>73004.8</v>
      </c>
      <c r="G8" s="67"/>
      <c r="I8" s="60"/>
    </row>
    <row r="9" spans="3:9" ht="12.75">
      <c r="C9" s="6">
        <v>4010</v>
      </c>
      <c r="D9" t="s">
        <v>40</v>
      </c>
      <c r="E9" s="60">
        <v>4700385</v>
      </c>
      <c r="G9" s="67"/>
      <c r="I9" s="60"/>
    </row>
    <row r="10" spans="3:9" ht="12.75">
      <c r="C10" s="6">
        <v>4040</v>
      </c>
      <c r="D10" t="s">
        <v>41</v>
      </c>
      <c r="E10" s="60">
        <v>371800</v>
      </c>
      <c r="G10" s="67"/>
      <c r="I10" s="60"/>
    </row>
    <row r="11" spans="3:9" ht="12.75">
      <c r="C11" s="6">
        <v>4110</v>
      </c>
      <c r="D11" t="s">
        <v>42</v>
      </c>
      <c r="E11" s="60">
        <v>853669</v>
      </c>
      <c r="G11" s="67"/>
      <c r="I11" s="60"/>
    </row>
    <row r="12" spans="3:9" ht="12.75">
      <c r="C12" s="6">
        <v>4120</v>
      </c>
      <c r="D12" t="s">
        <v>43</v>
      </c>
      <c r="E12" s="60">
        <v>88181</v>
      </c>
      <c r="G12" s="67"/>
      <c r="I12" s="60"/>
    </row>
    <row r="13" spans="3:9" ht="12.75">
      <c r="C13" s="6">
        <v>4140</v>
      </c>
      <c r="D13" t="s">
        <v>193</v>
      </c>
      <c r="E13" s="60">
        <v>0</v>
      </c>
      <c r="G13" s="67"/>
      <c r="I13" s="60"/>
    </row>
    <row r="14" spans="3:9" ht="12.75">
      <c r="C14" s="6">
        <v>4170</v>
      </c>
      <c r="D14" t="s">
        <v>154</v>
      </c>
      <c r="E14" s="60">
        <v>24900</v>
      </c>
      <c r="G14" s="67"/>
      <c r="I14" s="60"/>
    </row>
    <row r="15" spans="3:9" ht="12.75">
      <c r="C15" s="6">
        <v>4210</v>
      </c>
      <c r="D15" t="s">
        <v>46</v>
      </c>
      <c r="E15" s="60">
        <v>55000</v>
      </c>
      <c r="G15" s="67"/>
      <c r="I15" s="60"/>
    </row>
    <row r="16" spans="3:9" ht="12.75">
      <c r="C16" s="6">
        <v>4220</v>
      </c>
      <c r="D16" t="s">
        <v>55</v>
      </c>
      <c r="E16" s="60">
        <v>0</v>
      </c>
      <c r="G16" s="67"/>
      <c r="I16" s="60"/>
    </row>
    <row r="17" spans="3:7" ht="12.75">
      <c r="C17" s="6">
        <v>4240</v>
      </c>
      <c r="D17" t="s">
        <v>274</v>
      </c>
      <c r="E17" s="60">
        <v>21584</v>
      </c>
      <c r="G17" s="67"/>
    </row>
    <row r="18" spans="3:7" ht="12.75">
      <c r="C18" s="6">
        <v>4260</v>
      </c>
      <c r="D18" t="s">
        <v>47</v>
      </c>
      <c r="E18" s="60">
        <v>234311</v>
      </c>
      <c r="G18" s="67"/>
    </row>
    <row r="19" spans="3:7" ht="12.75">
      <c r="C19" s="6">
        <v>4270</v>
      </c>
      <c r="D19" t="s">
        <v>48</v>
      </c>
      <c r="E19" s="60">
        <v>28333</v>
      </c>
      <c r="G19" s="67"/>
    </row>
    <row r="20" spans="3:7" ht="12.75">
      <c r="C20" s="6">
        <v>4280</v>
      </c>
      <c r="D20" t="s">
        <v>170</v>
      </c>
      <c r="E20" s="60">
        <v>2740</v>
      </c>
      <c r="G20" s="67"/>
    </row>
    <row r="21" spans="3:7" ht="12.75">
      <c r="C21" s="6">
        <v>4300</v>
      </c>
      <c r="D21" t="s">
        <v>49</v>
      </c>
      <c r="E21" s="60">
        <v>81634</v>
      </c>
      <c r="G21" s="67"/>
    </row>
    <row r="22" spans="3:7" ht="12.75">
      <c r="C22" s="6">
        <v>4360</v>
      </c>
      <c r="D22" t="s">
        <v>217</v>
      </c>
      <c r="E22" s="60">
        <v>10785</v>
      </c>
      <c r="G22" s="67"/>
    </row>
    <row r="23" spans="3:7" ht="12.75">
      <c r="C23" s="6">
        <v>4410</v>
      </c>
      <c r="D23" t="s">
        <v>50</v>
      </c>
      <c r="E23" s="60">
        <v>144</v>
      </c>
      <c r="G23" s="67"/>
    </row>
    <row r="24" spans="3:7" ht="12.75">
      <c r="C24" s="6">
        <v>4430</v>
      </c>
      <c r="D24" t="s">
        <v>51</v>
      </c>
      <c r="E24" s="60">
        <v>7531</v>
      </c>
      <c r="G24" s="67"/>
    </row>
    <row r="25" spans="3:7" ht="12.75">
      <c r="C25" s="6">
        <v>4440</v>
      </c>
      <c r="D25" t="s">
        <v>52</v>
      </c>
      <c r="E25" s="60">
        <v>219674</v>
      </c>
      <c r="G25" s="67"/>
    </row>
    <row r="26" spans="3:7" ht="12.75">
      <c r="C26" s="6">
        <v>4520</v>
      </c>
      <c r="D26" t="s">
        <v>247</v>
      </c>
      <c r="E26" s="60">
        <v>2556</v>
      </c>
      <c r="G26" s="67"/>
    </row>
    <row r="27" spans="3:7" ht="12.75">
      <c r="C27" s="6">
        <v>4610</v>
      </c>
      <c r="D27" t="s">
        <v>347</v>
      </c>
      <c r="E27" s="60">
        <v>4533</v>
      </c>
      <c r="G27" s="67"/>
    </row>
    <row r="28" spans="3:7" ht="12.75">
      <c r="C28" s="6">
        <v>4700</v>
      </c>
      <c r="D28" t="s">
        <v>196</v>
      </c>
      <c r="E28" s="60">
        <v>250</v>
      </c>
      <c r="G28" s="67"/>
    </row>
    <row r="29" spans="3:7" ht="12.75">
      <c r="C29" s="37">
        <v>6050</v>
      </c>
      <c r="D29" s="12" t="s">
        <v>169</v>
      </c>
      <c r="E29" s="60">
        <v>242000</v>
      </c>
      <c r="G29" s="67"/>
    </row>
    <row r="30" spans="2:5" ht="12.75">
      <c r="B30" s="7">
        <v>80146</v>
      </c>
      <c r="C30" s="7"/>
      <c r="D30" s="5" t="s">
        <v>134</v>
      </c>
      <c r="E30" s="66">
        <f>SUM(E31:E34)</f>
        <v>35070</v>
      </c>
    </row>
    <row r="31" spans="2:5" ht="12.75">
      <c r="B31" s="7"/>
      <c r="C31" s="6">
        <v>4210</v>
      </c>
      <c r="D31" t="s">
        <v>46</v>
      </c>
      <c r="E31" s="90">
        <v>6261</v>
      </c>
    </row>
    <row r="32" spans="2:5" ht="12.75">
      <c r="B32" s="7"/>
      <c r="C32" s="6">
        <v>4300</v>
      </c>
      <c r="D32" t="s">
        <v>49</v>
      </c>
      <c r="E32" s="90">
        <v>5800</v>
      </c>
    </row>
    <row r="33" spans="3:5" ht="12.75">
      <c r="C33" s="6">
        <v>4410</v>
      </c>
      <c r="D33" t="s">
        <v>50</v>
      </c>
      <c r="E33" s="60">
        <v>1967</v>
      </c>
    </row>
    <row r="34" spans="3:5" ht="12.75">
      <c r="C34" s="6">
        <v>4700</v>
      </c>
      <c r="D34" t="s">
        <v>196</v>
      </c>
      <c r="E34" s="60">
        <v>21042</v>
      </c>
    </row>
    <row r="35" spans="2:5" ht="12.75">
      <c r="B35" s="44">
        <v>80148</v>
      </c>
      <c r="C35" s="44"/>
      <c r="D35" s="43" t="s">
        <v>223</v>
      </c>
      <c r="E35" s="68">
        <f>SUM(E36:E45)</f>
        <v>360163</v>
      </c>
    </row>
    <row r="36" spans="2:5" ht="12.75">
      <c r="B36" s="44"/>
      <c r="C36" s="6">
        <v>3020</v>
      </c>
      <c r="D36" t="s">
        <v>39</v>
      </c>
      <c r="E36" s="90">
        <v>3000</v>
      </c>
    </row>
    <row r="37" spans="3:5" ht="12.75">
      <c r="C37" s="6">
        <v>4010</v>
      </c>
      <c r="D37" t="s">
        <v>40</v>
      </c>
      <c r="E37" s="90">
        <v>265927</v>
      </c>
    </row>
    <row r="38" spans="3:5" ht="12.75">
      <c r="C38" s="6">
        <v>4040</v>
      </c>
      <c r="D38" t="s">
        <v>41</v>
      </c>
      <c r="E38" s="90">
        <v>16172</v>
      </c>
    </row>
    <row r="39" spans="3:5" ht="12.75">
      <c r="C39" s="6">
        <v>4110</v>
      </c>
      <c r="D39" t="s">
        <v>42</v>
      </c>
      <c r="E39" s="90">
        <v>47100</v>
      </c>
    </row>
    <row r="40" spans="3:5" ht="12.75">
      <c r="C40" s="6">
        <v>4120</v>
      </c>
      <c r="D40" t="s">
        <v>43</v>
      </c>
      <c r="E40" s="90">
        <v>4705</v>
      </c>
    </row>
    <row r="41" spans="3:5" ht="12.75">
      <c r="C41" s="6">
        <v>4210</v>
      </c>
      <c r="D41" t="s">
        <v>46</v>
      </c>
      <c r="E41" s="90">
        <v>4000</v>
      </c>
    </row>
    <row r="42" spans="3:5" ht="12.75">
      <c r="C42" s="6">
        <v>4260</v>
      </c>
      <c r="D42" t="s">
        <v>47</v>
      </c>
      <c r="E42" s="90">
        <v>6669</v>
      </c>
    </row>
    <row r="43" spans="3:5" ht="12.75">
      <c r="C43" s="6">
        <v>4270</v>
      </c>
      <c r="D43" t="s">
        <v>48</v>
      </c>
      <c r="E43" s="90">
        <v>1000</v>
      </c>
    </row>
    <row r="44" spans="3:5" ht="12.75">
      <c r="C44" s="6">
        <v>4300</v>
      </c>
      <c r="D44" t="s">
        <v>49</v>
      </c>
      <c r="E44" s="90">
        <v>738</v>
      </c>
    </row>
    <row r="45" spans="3:5" ht="12.75">
      <c r="C45" s="6">
        <v>4440</v>
      </c>
      <c r="D45" t="s">
        <v>52</v>
      </c>
      <c r="E45" s="90">
        <v>10852</v>
      </c>
    </row>
    <row r="46" spans="2:5" ht="12.75">
      <c r="B46" s="44">
        <v>80150</v>
      </c>
      <c r="C46" s="44"/>
      <c r="D46" s="102" t="s">
        <v>275</v>
      </c>
      <c r="E46" s="68">
        <f>SUM(E50:E60)</f>
        <v>230164</v>
      </c>
    </row>
    <row r="47" ht="12.75">
      <c r="D47" s="102" t="s">
        <v>278</v>
      </c>
    </row>
    <row r="48" ht="12.75">
      <c r="D48" s="102" t="s">
        <v>279</v>
      </c>
    </row>
    <row r="49" ht="12.75">
      <c r="D49" s="103" t="s">
        <v>280</v>
      </c>
    </row>
    <row r="50" spans="3:5" ht="12.75">
      <c r="C50" s="6">
        <v>3020</v>
      </c>
      <c r="D50" t="s">
        <v>39</v>
      </c>
      <c r="E50" s="60">
        <v>1922</v>
      </c>
    </row>
    <row r="51" spans="3:5" ht="12.75">
      <c r="C51" s="6">
        <v>4010</v>
      </c>
      <c r="D51" t="s">
        <v>40</v>
      </c>
      <c r="E51" s="60">
        <v>164123</v>
      </c>
    </row>
    <row r="52" spans="3:5" ht="12.75">
      <c r="C52" s="6">
        <v>4040</v>
      </c>
      <c r="D52" t="s">
        <v>41</v>
      </c>
      <c r="E52" s="60">
        <v>4769</v>
      </c>
    </row>
    <row r="53" spans="3:5" ht="12.75">
      <c r="C53" s="6">
        <v>4110</v>
      </c>
      <c r="D53" t="s">
        <v>42</v>
      </c>
      <c r="E53" s="60">
        <v>28270</v>
      </c>
    </row>
    <row r="54" spans="3:5" ht="12.75">
      <c r="C54" s="6">
        <v>4120</v>
      </c>
      <c r="D54" t="s">
        <v>43</v>
      </c>
      <c r="E54" s="60">
        <v>4024</v>
      </c>
    </row>
    <row r="55" spans="3:5" ht="12.75">
      <c r="C55" s="6">
        <v>4210</v>
      </c>
      <c r="D55" t="s">
        <v>46</v>
      </c>
      <c r="E55" s="60">
        <v>5000</v>
      </c>
    </row>
    <row r="56" spans="3:5" ht="12.75">
      <c r="C56" s="6">
        <v>4240</v>
      </c>
      <c r="D56" t="s">
        <v>274</v>
      </c>
      <c r="E56" s="60">
        <v>5000</v>
      </c>
    </row>
    <row r="57" spans="3:5" ht="12.75">
      <c r="C57" s="6">
        <v>4260</v>
      </c>
      <c r="D57" t="s">
        <v>47</v>
      </c>
      <c r="E57" s="60">
        <v>2000</v>
      </c>
    </row>
    <row r="58" spans="3:5" ht="12.75">
      <c r="C58" s="6">
        <v>4270</v>
      </c>
      <c r="D58" t="s">
        <v>48</v>
      </c>
      <c r="E58" s="60">
        <v>7000</v>
      </c>
    </row>
    <row r="59" spans="3:5" ht="12.75">
      <c r="C59" s="6">
        <v>4300</v>
      </c>
      <c r="D59" t="s">
        <v>49</v>
      </c>
      <c r="E59" s="60">
        <v>2000</v>
      </c>
    </row>
    <row r="60" spans="3:5" ht="12.75">
      <c r="C60" s="6">
        <v>4440</v>
      </c>
      <c r="D60" t="s">
        <v>52</v>
      </c>
      <c r="E60" s="60">
        <v>6056</v>
      </c>
    </row>
    <row r="61" spans="1:7" s="43" customFormat="1" ht="12.75">
      <c r="A61" s="44"/>
      <c r="B61" s="40" t="s">
        <v>390</v>
      </c>
      <c r="C61" s="41"/>
      <c r="D61" s="51" t="s">
        <v>386</v>
      </c>
      <c r="E61" s="68">
        <f>E64</f>
        <v>67805.1</v>
      </c>
      <c r="G61" s="68"/>
    </row>
    <row r="62" spans="1:7" s="43" customFormat="1" ht="12.75">
      <c r="A62" s="44"/>
      <c r="B62" s="40"/>
      <c r="C62" s="41"/>
      <c r="D62" s="51" t="s">
        <v>387</v>
      </c>
      <c r="E62" s="68"/>
      <c r="G62" s="68"/>
    </row>
    <row r="63" spans="2:4" ht="12.75">
      <c r="B63" s="40"/>
      <c r="C63" s="41"/>
      <c r="D63" s="51" t="s">
        <v>388</v>
      </c>
    </row>
    <row r="64" spans="3:5" ht="12.75">
      <c r="C64" s="6">
        <v>4240</v>
      </c>
      <c r="D64" t="s">
        <v>274</v>
      </c>
      <c r="E64" s="60">
        <v>67805.1</v>
      </c>
    </row>
    <row r="65" spans="2:5" ht="12.75">
      <c r="B65" s="44">
        <v>80195</v>
      </c>
      <c r="D65" s="107" t="s">
        <v>392</v>
      </c>
      <c r="E65" s="68">
        <f>E66</f>
        <v>2500</v>
      </c>
    </row>
    <row r="66" spans="3:5" ht="12.75">
      <c r="C66" s="6">
        <v>4240</v>
      </c>
      <c r="D66" t="s">
        <v>274</v>
      </c>
      <c r="E66" s="60">
        <v>2500</v>
      </c>
    </row>
    <row r="68" spans="1:5" ht="12.75">
      <c r="A68" s="7">
        <v>854</v>
      </c>
      <c r="B68" s="7"/>
      <c r="C68" s="7"/>
      <c r="D68" s="5" t="s">
        <v>53</v>
      </c>
      <c r="E68" s="66">
        <f>SUM(+E69+E81)</f>
        <v>486278</v>
      </c>
    </row>
    <row r="69" spans="1:7" s="5" customFormat="1" ht="12.75">
      <c r="A69" s="7"/>
      <c r="B69" s="7">
        <v>85401</v>
      </c>
      <c r="C69" s="7"/>
      <c r="D69" s="5" t="s">
        <v>54</v>
      </c>
      <c r="E69" s="66">
        <f>SUM(E70:E80)</f>
        <v>335678</v>
      </c>
      <c r="G69" s="66"/>
    </row>
    <row r="70" spans="3:5" ht="12.75">
      <c r="C70" s="6">
        <v>3020</v>
      </c>
      <c r="D70" t="s">
        <v>39</v>
      </c>
      <c r="E70" s="60">
        <v>800</v>
      </c>
    </row>
    <row r="71" spans="3:5" ht="12.75">
      <c r="C71" s="6">
        <v>4010</v>
      </c>
      <c r="D71" t="s">
        <v>40</v>
      </c>
      <c r="E71" s="60">
        <v>246773</v>
      </c>
    </row>
    <row r="72" spans="3:5" ht="12.75">
      <c r="C72" s="6">
        <v>4040</v>
      </c>
      <c r="D72" t="s">
        <v>41</v>
      </c>
      <c r="E72" s="60">
        <v>13293</v>
      </c>
    </row>
    <row r="73" spans="3:5" ht="12.75">
      <c r="C73" s="6">
        <v>4110</v>
      </c>
      <c r="D73" t="s">
        <v>42</v>
      </c>
      <c r="E73" s="60">
        <v>46000</v>
      </c>
    </row>
    <row r="74" spans="3:5" ht="12.75">
      <c r="C74" s="6">
        <v>4120</v>
      </c>
      <c r="D74" t="s">
        <v>43</v>
      </c>
      <c r="E74" s="60">
        <v>3606</v>
      </c>
    </row>
    <row r="75" spans="3:5" ht="12.75">
      <c r="C75" s="6">
        <v>4210</v>
      </c>
      <c r="D75" t="s">
        <v>46</v>
      </c>
      <c r="E75" s="60">
        <v>4221</v>
      </c>
    </row>
    <row r="76" spans="3:5" ht="12.75">
      <c r="C76" s="6">
        <v>4240</v>
      </c>
      <c r="D76" t="s">
        <v>274</v>
      </c>
      <c r="E76" s="60">
        <v>0</v>
      </c>
    </row>
    <row r="77" spans="3:5" ht="12.75">
      <c r="C77" s="6">
        <v>4260</v>
      </c>
      <c r="D77" t="s">
        <v>47</v>
      </c>
      <c r="E77" s="60">
        <v>9900</v>
      </c>
    </row>
    <row r="78" spans="3:5" ht="12.75">
      <c r="C78" s="6">
        <v>4270</v>
      </c>
      <c r="D78" t="s">
        <v>48</v>
      </c>
      <c r="E78" s="60">
        <v>2000</v>
      </c>
    </row>
    <row r="79" spans="3:5" ht="12.75">
      <c r="C79" s="6">
        <v>4300</v>
      </c>
      <c r="D79" t="s">
        <v>49</v>
      </c>
      <c r="E79" s="60">
        <v>0</v>
      </c>
    </row>
    <row r="80" spans="3:5" ht="12.75">
      <c r="C80" s="6">
        <v>4440</v>
      </c>
      <c r="D80" t="s">
        <v>52</v>
      </c>
      <c r="E80" s="60">
        <v>9085</v>
      </c>
    </row>
    <row r="81" spans="1:7" s="43" customFormat="1" ht="12.75">
      <c r="A81" s="44"/>
      <c r="B81" s="44">
        <v>85416</v>
      </c>
      <c r="C81" s="44"/>
      <c r="D81" s="43" t="s">
        <v>324</v>
      </c>
      <c r="E81" s="68">
        <f>SUM(E82:E82)</f>
        <v>150600</v>
      </c>
      <c r="G81" s="68"/>
    </row>
    <row r="82" spans="3:5" ht="12.75">
      <c r="C82" s="6">
        <v>3240</v>
      </c>
      <c r="D82" s="45" t="s">
        <v>153</v>
      </c>
      <c r="E82" s="60">
        <v>150600</v>
      </c>
    </row>
    <row r="83" ht="12.75">
      <c r="D83" s="45"/>
    </row>
    <row r="84" ht="12.75">
      <c r="D84" s="45"/>
    </row>
    <row r="85" ht="13.5" customHeight="1">
      <c r="D85" s="43"/>
    </row>
    <row r="86" ht="13.5" customHeight="1"/>
    <row r="87" ht="13.5" customHeight="1">
      <c r="D87" s="43"/>
    </row>
    <row r="88" ht="12.75">
      <c r="E88" s="60" t="s">
        <v>155</v>
      </c>
    </row>
    <row r="89" spans="4:5" ht="12.75">
      <c r="D89" s="7" t="s">
        <v>337</v>
      </c>
      <c r="E89" s="60" t="s">
        <v>400</v>
      </c>
    </row>
    <row r="90" spans="4:5" ht="12.75">
      <c r="D90" s="6" t="s">
        <v>9</v>
      </c>
      <c r="E90" s="60" t="s">
        <v>137</v>
      </c>
    </row>
    <row r="91" spans="4:5" ht="12.75">
      <c r="D91" s="6"/>
      <c r="E91" s="60" t="s">
        <v>401</v>
      </c>
    </row>
    <row r="92" spans="1:5" ht="12.75">
      <c r="A92" s="1" t="s">
        <v>0</v>
      </c>
      <c r="B92" s="1" t="s">
        <v>5</v>
      </c>
      <c r="C92" s="1" t="s">
        <v>6</v>
      </c>
      <c r="D92" s="1" t="s">
        <v>7</v>
      </c>
      <c r="E92" s="62" t="s">
        <v>114</v>
      </c>
    </row>
    <row r="93" spans="1:5" ht="12.75">
      <c r="A93" s="7">
        <v>801</v>
      </c>
      <c r="B93" s="7"/>
      <c r="C93" s="7"/>
      <c r="D93" s="5" t="s">
        <v>12</v>
      </c>
      <c r="E93" s="66">
        <f>SUM(E94+E115+E120+E131+E142)</f>
        <v>5465618.93</v>
      </c>
    </row>
    <row r="94" spans="1:7" s="5" customFormat="1" ht="12.75">
      <c r="A94" s="7"/>
      <c r="B94" s="7">
        <v>80101</v>
      </c>
      <c r="C94" s="7"/>
      <c r="D94" s="5" t="s">
        <v>2</v>
      </c>
      <c r="E94" s="66">
        <f>SUM(E95:E114)</f>
        <v>4973209.43</v>
      </c>
      <c r="G94" s="66"/>
    </row>
    <row r="95" spans="3:5" ht="12.75">
      <c r="C95" s="6">
        <v>3020</v>
      </c>
      <c r="D95" t="s">
        <v>39</v>
      </c>
      <c r="E95" s="60">
        <v>44979.43</v>
      </c>
    </row>
    <row r="96" spans="3:5" ht="12.75">
      <c r="C96" s="6">
        <v>4010</v>
      </c>
      <c r="D96" t="s">
        <v>40</v>
      </c>
      <c r="E96" s="60">
        <v>3468610</v>
      </c>
    </row>
    <row r="97" spans="3:5" ht="12.75">
      <c r="C97" s="6">
        <v>4040</v>
      </c>
      <c r="D97" t="s">
        <v>41</v>
      </c>
      <c r="E97" s="60">
        <v>232211</v>
      </c>
    </row>
    <row r="98" spans="3:5" ht="12.75">
      <c r="C98" s="6">
        <v>4110</v>
      </c>
      <c r="D98" t="s">
        <v>42</v>
      </c>
      <c r="E98" s="60">
        <v>639116</v>
      </c>
    </row>
    <row r="99" spans="3:5" ht="12.75">
      <c r="C99" s="6">
        <v>4120</v>
      </c>
      <c r="D99" t="s">
        <v>43</v>
      </c>
      <c r="E99" s="60">
        <v>63160</v>
      </c>
    </row>
    <row r="100" spans="3:5" ht="12.75">
      <c r="C100" s="6">
        <v>4140</v>
      </c>
      <c r="D100" t="s">
        <v>193</v>
      </c>
      <c r="E100" s="60">
        <v>0</v>
      </c>
    </row>
    <row r="101" spans="3:5" ht="12.75">
      <c r="C101" s="6">
        <v>4170</v>
      </c>
      <c r="D101" t="s">
        <v>154</v>
      </c>
      <c r="E101" s="60">
        <v>16830</v>
      </c>
    </row>
    <row r="102" spans="3:5" ht="12.75">
      <c r="C102" s="6">
        <v>4210</v>
      </c>
      <c r="D102" t="s">
        <v>46</v>
      </c>
      <c r="E102" s="60">
        <v>80000</v>
      </c>
    </row>
    <row r="103" spans="3:5" ht="12.75">
      <c r="C103" s="6">
        <v>4220</v>
      </c>
      <c r="D103" t="s">
        <v>55</v>
      </c>
      <c r="E103" s="60">
        <v>0</v>
      </c>
    </row>
    <row r="104" spans="3:5" ht="12.75">
      <c r="C104" s="6">
        <v>4240</v>
      </c>
      <c r="D104" t="s">
        <v>274</v>
      </c>
      <c r="E104" s="60">
        <v>17084</v>
      </c>
    </row>
    <row r="105" spans="3:5" ht="12.75">
      <c r="C105" s="6">
        <v>4260</v>
      </c>
      <c r="D105" t="s">
        <v>47</v>
      </c>
      <c r="E105" s="60">
        <v>167240</v>
      </c>
    </row>
    <row r="106" spans="3:5" ht="12.75">
      <c r="C106" s="6">
        <v>4270</v>
      </c>
      <c r="D106" t="s">
        <v>48</v>
      </c>
      <c r="E106" s="60">
        <v>18265</v>
      </c>
    </row>
    <row r="107" spans="3:5" ht="12.75">
      <c r="C107" s="6">
        <v>4280</v>
      </c>
      <c r="D107" t="s">
        <v>170</v>
      </c>
      <c r="E107" s="60">
        <v>2480</v>
      </c>
    </row>
    <row r="108" spans="3:5" ht="12.75">
      <c r="C108" s="6">
        <v>4300</v>
      </c>
      <c r="D108" t="s">
        <v>49</v>
      </c>
      <c r="E108" s="60">
        <v>51912</v>
      </c>
    </row>
    <row r="109" spans="3:5" ht="12.75">
      <c r="C109" s="6">
        <v>4360</v>
      </c>
      <c r="D109" t="s">
        <v>217</v>
      </c>
      <c r="E109" s="60">
        <v>7650</v>
      </c>
    </row>
    <row r="110" spans="3:5" ht="12.75">
      <c r="C110" s="6">
        <v>4410</v>
      </c>
      <c r="D110" t="s">
        <v>50</v>
      </c>
      <c r="E110" s="60">
        <v>80</v>
      </c>
    </row>
    <row r="111" spans="3:5" ht="12.75">
      <c r="C111" s="6">
        <v>4430</v>
      </c>
      <c r="D111" t="s">
        <v>51</v>
      </c>
      <c r="E111" s="60">
        <v>4735</v>
      </c>
    </row>
    <row r="112" spans="3:5" ht="12.75">
      <c r="C112" s="6">
        <v>4440</v>
      </c>
      <c r="D112" t="s">
        <v>52</v>
      </c>
      <c r="E112" s="60">
        <v>157579</v>
      </c>
    </row>
    <row r="113" spans="3:5" ht="12.75">
      <c r="C113" s="6">
        <v>4520</v>
      </c>
      <c r="D113" t="s">
        <v>247</v>
      </c>
      <c r="E113" s="60">
        <v>1278</v>
      </c>
    </row>
    <row r="114" spans="3:5" ht="12.75">
      <c r="C114" s="6">
        <v>4700</v>
      </c>
      <c r="D114" t="s">
        <v>195</v>
      </c>
      <c r="E114" s="60">
        <v>0</v>
      </c>
    </row>
    <row r="115" spans="2:5" ht="12.75">
      <c r="B115" s="7">
        <v>80146</v>
      </c>
      <c r="C115" s="7"/>
      <c r="D115" s="5" t="s">
        <v>134</v>
      </c>
      <c r="E115" s="66">
        <f>SUM(E116:E119)</f>
        <v>27320</v>
      </c>
    </row>
    <row r="116" spans="2:5" ht="12.75">
      <c r="B116" s="7"/>
      <c r="C116" s="6">
        <v>4210</v>
      </c>
      <c r="D116" t="s">
        <v>46</v>
      </c>
      <c r="E116" s="70">
        <v>6264</v>
      </c>
    </row>
    <row r="117" spans="3:5" ht="12.75">
      <c r="C117" s="6">
        <v>4300</v>
      </c>
      <c r="D117" t="s">
        <v>49</v>
      </c>
      <c r="E117" s="60">
        <v>1000</v>
      </c>
    </row>
    <row r="118" spans="3:5" ht="12.75">
      <c r="C118" s="6">
        <v>4410</v>
      </c>
      <c r="D118" t="s">
        <v>50</v>
      </c>
      <c r="E118" s="60">
        <v>816</v>
      </c>
    </row>
    <row r="119" spans="3:5" ht="12.75">
      <c r="C119" s="6">
        <v>4700</v>
      </c>
      <c r="D119" t="s">
        <v>195</v>
      </c>
      <c r="E119" s="60">
        <v>19240</v>
      </c>
    </row>
    <row r="120" spans="2:5" ht="12.75">
      <c r="B120" s="44">
        <v>80148</v>
      </c>
      <c r="C120" s="44"/>
      <c r="D120" s="43" t="s">
        <v>223</v>
      </c>
      <c r="E120" s="68">
        <f>SUM(E121:E130)</f>
        <v>244600</v>
      </c>
    </row>
    <row r="121" spans="2:5" ht="12.75">
      <c r="B121" s="44"/>
      <c r="C121" s="6">
        <v>3020</v>
      </c>
      <c r="D121" t="s">
        <v>39</v>
      </c>
      <c r="E121" s="90">
        <v>897</v>
      </c>
    </row>
    <row r="122" spans="3:5" ht="12.75">
      <c r="C122" s="6">
        <v>4010</v>
      </c>
      <c r="D122" t="s">
        <v>40</v>
      </c>
      <c r="E122" s="60">
        <v>185225</v>
      </c>
    </row>
    <row r="123" spans="3:5" ht="12.75">
      <c r="C123" s="6">
        <v>4040</v>
      </c>
      <c r="D123" t="s">
        <v>41</v>
      </c>
      <c r="E123" s="60">
        <v>11494</v>
      </c>
    </row>
    <row r="124" spans="3:5" ht="12.75">
      <c r="C124" s="6">
        <v>4110</v>
      </c>
      <c r="D124" t="s">
        <v>42</v>
      </c>
      <c r="E124" s="60">
        <v>33000</v>
      </c>
    </row>
    <row r="125" spans="3:5" ht="12.75">
      <c r="C125" s="6">
        <v>4120</v>
      </c>
      <c r="D125" t="s">
        <v>43</v>
      </c>
      <c r="E125" s="60">
        <v>1900</v>
      </c>
    </row>
    <row r="126" spans="3:5" ht="12.75">
      <c r="C126" s="6">
        <v>4210</v>
      </c>
      <c r="D126" t="s">
        <v>46</v>
      </c>
      <c r="E126" s="60">
        <v>2000</v>
      </c>
    </row>
    <row r="127" spans="3:5" ht="12.75">
      <c r="C127" s="6">
        <v>4260</v>
      </c>
      <c r="D127" t="s">
        <v>47</v>
      </c>
      <c r="E127" s="60">
        <v>760</v>
      </c>
    </row>
    <row r="128" spans="3:5" ht="12.75">
      <c r="C128" s="6">
        <v>4270</v>
      </c>
      <c r="D128" t="s">
        <v>48</v>
      </c>
      <c r="E128" s="60">
        <v>737</v>
      </c>
    </row>
    <row r="129" spans="3:5" ht="12.75">
      <c r="C129" s="6">
        <v>4300</v>
      </c>
      <c r="D129" t="s">
        <v>49</v>
      </c>
      <c r="E129" s="60">
        <v>835</v>
      </c>
    </row>
    <row r="130" spans="3:5" ht="12.75">
      <c r="C130" s="6">
        <v>4440</v>
      </c>
      <c r="D130" t="s">
        <v>52</v>
      </c>
      <c r="E130" s="60">
        <v>7752</v>
      </c>
    </row>
    <row r="131" spans="2:5" ht="12.75">
      <c r="B131" s="44">
        <v>80150</v>
      </c>
      <c r="C131" s="44"/>
      <c r="D131" s="102" t="s">
        <v>275</v>
      </c>
      <c r="E131" s="68">
        <f>SUM(E135:E141)</f>
        <v>154704</v>
      </c>
    </row>
    <row r="132" ht="12.75">
      <c r="D132" s="102" t="s">
        <v>278</v>
      </c>
    </row>
    <row r="133" ht="12.75">
      <c r="D133" s="102" t="s">
        <v>279</v>
      </c>
    </row>
    <row r="134" ht="12.75">
      <c r="D134" s="103" t="s">
        <v>280</v>
      </c>
    </row>
    <row r="135" spans="3:5" ht="12.75">
      <c r="C135" s="6">
        <v>3020</v>
      </c>
      <c r="D135" t="s">
        <v>39</v>
      </c>
      <c r="E135" s="60">
        <v>500</v>
      </c>
    </row>
    <row r="136" spans="3:5" ht="12.75">
      <c r="C136" s="6">
        <v>4010</v>
      </c>
      <c r="D136" t="s">
        <v>40</v>
      </c>
      <c r="E136" s="60">
        <v>117054</v>
      </c>
    </row>
    <row r="137" spans="3:5" ht="12.75">
      <c r="C137" s="6">
        <v>4040</v>
      </c>
      <c r="D137" t="s">
        <v>43</v>
      </c>
      <c r="E137" s="60">
        <v>5037</v>
      </c>
    </row>
    <row r="138" spans="3:5" ht="12.75">
      <c r="C138" s="6">
        <v>4110</v>
      </c>
      <c r="D138" t="s">
        <v>42</v>
      </c>
      <c r="E138" s="60">
        <v>21886</v>
      </c>
    </row>
    <row r="139" spans="3:5" ht="12.75">
      <c r="C139" s="6">
        <v>4120</v>
      </c>
      <c r="D139" t="s">
        <v>43</v>
      </c>
      <c r="E139" s="60">
        <v>3170</v>
      </c>
    </row>
    <row r="140" spans="3:5" ht="12.75">
      <c r="C140" s="6">
        <v>4240</v>
      </c>
      <c r="D140" t="s">
        <v>274</v>
      </c>
      <c r="E140" s="60">
        <v>1000</v>
      </c>
    </row>
    <row r="141" spans="3:5" ht="12.75">
      <c r="C141" s="6">
        <v>4440</v>
      </c>
      <c r="D141" t="s">
        <v>52</v>
      </c>
      <c r="E141" s="60">
        <v>6057</v>
      </c>
    </row>
    <row r="142" spans="2:5" ht="12.75">
      <c r="B142" s="40" t="s">
        <v>390</v>
      </c>
      <c r="C142" s="41"/>
      <c r="D142" s="51" t="s">
        <v>386</v>
      </c>
      <c r="E142" s="68">
        <f>E145</f>
        <v>65785.5</v>
      </c>
    </row>
    <row r="143" spans="2:4" ht="12.75">
      <c r="B143" s="40"/>
      <c r="C143" s="41"/>
      <c r="D143" s="51" t="s">
        <v>387</v>
      </c>
    </row>
    <row r="144" spans="2:4" ht="12.75">
      <c r="B144" s="40"/>
      <c r="C144" s="41"/>
      <c r="D144" s="51" t="s">
        <v>388</v>
      </c>
    </row>
    <row r="145" spans="3:5" ht="12.75">
      <c r="C145" s="6">
        <v>4240</v>
      </c>
      <c r="D145" t="s">
        <v>274</v>
      </c>
      <c r="E145" s="60">
        <v>65785.5</v>
      </c>
    </row>
    <row r="147" spans="1:5" ht="12.75">
      <c r="A147" s="7">
        <v>854</v>
      </c>
      <c r="B147" s="7"/>
      <c r="C147" s="7"/>
      <c r="D147" s="5" t="s">
        <v>53</v>
      </c>
      <c r="E147" s="66">
        <f>SUM(+E148+E158)</f>
        <v>347300</v>
      </c>
    </row>
    <row r="148" spans="1:7" s="5" customFormat="1" ht="12.75">
      <c r="A148" s="7"/>
      <c r="B148" s="7">
        <v>85401</v>
      </c>
      <c r="C148" s="7"/>
      <c r="D148" s="5" t="s">
        <v>54</v>
      </c>
      <c r="E148" s="66">
        <f>SUM(E149:E157)</f>
        <v>290300</v>
      </c>
      <c r="G148" s="66"/>
    </row>
    <row r="149" spans="3:5" ht="12.75">
      <c r="C149" s="6">
        <v>3020</v>
      </c>
      <c r="D149" t="s">
        <v>39</v>
      </c>
      <c r="E149" s="60">
        <v>600</v>
      </c>
    </row>
    <row r="150" spans="3:5" ht="12.75">
      <c r="C150" s="6">
        <v>4010</v>
      </c>
      <c r="D150" t="s">
        <v>40</v>
      </c>
      <c r="E150" s="60">
        <v>200133</v>
      </c>
    </row>
    <row r="151" spans="3:5" ht="12.75">
      <c r="C151" s="6">
        <v>4040</v>
      </c>
      <c r="D151" t="s">
        <v>41</v>
      </c>
      <c r="E151" s="60">
        <v>15869</v>
      </c>
    </row>
    <row r="152" spans="3:5" ht="12.75">
      <c r="C152" s="6">
        <v>4110</v>
      </c>
      <c r="D152" t="s">
        <v>42</v>
      </c>
      <c r="E152" s="60">
        <v>35800</v>
      </c>
    </row>
    <row r="153" spans="3:5" ht="12.75">
      <c r="C153" s="6">
        <v>4120</v>
      </c>
      <c r="D153" t="s">
        <v>43</v>
      </c>
      <c r="E153" s="60">
        <v>5200</v>
      </c>
    </row>
    <row r="154" spans="3:5" ht="12.75">
      <c r="C154" s="6">
        <v>4210</v>
      </c>
      <c r="D154" t="s">
        <v>46</v>
      </c>
      <c r="E154" s="60">
        <v>3000</v>
      </c>
    </row>
    <row r="155" spans="3:5" ht="12.75">
      <c r="C155" s="6">
        <v>4240</v>
      </c>
      <c r="D155" t="s">
        <v>274</v>
      </c>
      <c r="E155" s="60">
        <v>1400</v>
      </c>
    </row>
    <row r="156" spans="3:5" ht="12.75">
      <c r="C156" s="6">
        <v>4260</v>
      </c>
      <c r="D156" t="s">
        <v>47</v>
      </c>
      <c r="E156" s="60">
        <v>20000</v>
      </c>
    </row>
    <row r="157" spans="3:5" ht="12.75">
      <c r="C157" s="6">
        <v>4440</v>
      </c>
      <c r="D157" t="s">
        <v>52</v>
      </c>
      <c r="E157" s="60">
        <v>8298</v>
      </c>
    </row>
    <row r="158" spans="2:5" ht="12.75">
      <c r="B158" s="44">
        <v>85416</v>
      </c>
      <c r="C158" s="44"/>
      <c r="D158" s="43" t="s">
        <v>324</v>
      </c>
      <c r="E158" s="68">
        <f>SUM(E159:E159)</f>
        <v>57000</v>
      </c>
    </row>
    <row r="159" spans="3:5" ht="12.75">
      <c r="C159" s="6">
        <v>3240</v>
      </c>
      <c r="D159" s="45" t="s">
        <v>153</v>
      </c>
      <c r="E159" s="60">
        <v>57000</v>
      </c>
    </row>
    <row r="160" ht="12.75">
      <c r="D160" s="45"/>
    </row>
    <row r="161" ht="12.75">
      <c r="D161" s="45"/>
    </row>
    <row r="162" ht="12.75">
      <c r="D162" s="45"/>
    </row>
    <row r="163" ht="12.75">
      <c r="D163" s="45"/>
    </row>
    <row r="164" ht="12.75">
      <c r="D164" s="45"/>
    </row>
    <row r="165" ht="12.75">
      <c r="D165" s="45"/>
    </row>
    <row r="166" ht="12.75">
      <c r="D166" s="45"/>
    </row>
    <row r="167" ht="12.75">
      <c r="D167" s="45"/>
    </row>
    <row r="168" ht="12.75">
      <c r="D168" s="45"/>
    </row>
    <row r="169" ht="12.75">
      <c r="D169" s="45"/>
    </row>
    <row r="170" ht="12.75">
      <c r="D170" s="45"/>
    </row>
    <row r="171" ht="12.75">
      <c r="D171" s="45"/>
    </row>
    <row r="172" ht="12.75">
      <c r="D172" s="45"/>
    </row>
    <row r="174" ht="12.75">
      <c r="E174" s="60" t="s">
        <v>156</v>
      </c>
    </row>
    <row r="175" spans="4:5" ht="12.75">
      <c r="D175" s="7" t="s">
        <v>337</v>
      </c>
      <c r="E175" s="60" t="s">
        <v>400</v>
      </c>
    </row>
    <row r="176" spans="4:5" ht="12.75">
      <c r="D176" s="6" t="s">
        <v>10</v>
      </c>
      <c r="E176" s="60" t="s">
        <v>137</v>
      </c>
    </row>
    <row r="177" spans="4:5" ht="12.75">
      <c r="D177" s="6"/>
      <c r="E177" s="60" t="s">
        <v>401</v>
      </c>
    </row>
    <row r="178" spans="1:5" ht="12.75">
      <c r="A178" s="1" t="s">
        <v>0</v>
      </c>
      <c r="B178" s="1" t="s">
        <v>5</v>
      </c>
      <c r="C178" s="1" t="s">
        <v>6</v>
      </c>
      <c r="D178" s="1" t="s">
        <v>7</v>
      </c>
      <c r="E178" s="62" t="s">
        <v>8</v>
      </c>
    </row>
    <row r="179" spans="1:5" ht="12.75">
      <c r="A179" s="7">
        <v>801</v>
      </c>
      <c r="B179" s="7"/>
      <c r="C179" s="7"/>
      <c r="D179" s="5" t="s">
        <v>12</v>
      </c>
      <c r="E179" s="66">
        <f>SUM(E180+E202+E208+E219+E233)</f>
        <v>9877418.719999999</v>
      </c>
    </row>
    <row r="180" spans="1:7" s="5" customFormat="1" ht="12.75">
      <c r="A180" s="7"/>
      <c r="B180" s="7">
        <v>80101</v>
      </c>
      <c r="C180" s="7"/>
      <c r="D180" s="5" t="s">
        <v>2</v>
      </c>
      <c r="E180" s="66">
        <f>SUM(E181:E201)</f>
        <v>8657595.77</v>
      </c>
      <c r="G180" s="66"/>
    </row>
    <row r="181" spans="3:5" ht="12.75">
      <c r="C181" s="6">
        <v>3020</v>
      </c>
      <c r="D181" t="s">
        <v>39</v>
      </c>
      <c r="E181" s="63">
        <v>72843.77</v>
      </c>
    </row>
    <row r="182" spans="3:5" ht="12.75">
      <c r="C182" s="6">
        <v>4010</v>
      </c>
      <c r="D182" t="s">
        <v>40</v>
      </c>
      <c r="E182" s="60">
        <v>5966565</v>
      </c>
    </row>
    <row r="183" spans="3:5" ht="12.75">
      <c r="C183" s="6">
        <v>4040</v>
      </c>
      <c r="D183" t="s">
        <v>41</v>
      </c>
      <c r="E183" s="60">
        <v>448722</v>
      </c>
    </row>
    <row r="184" spans="3:5" ht="12.75">
      <c r="C184" s="6">
        <v>4110</v>
      </c>
      <c r="D184" t="s">
        <v>42</v>
      </c>
      <c r="E184" s="60">
        <v>1051050</v>
      </c>
    </row>
    <row r="185" spans="3:5" ht="12.75">
      <c r="C185" s="6">
        <v>4120</v>
      </c>
      <c r="D185" t="s">
        <v>43</v>
      </c>
      <c r="E185" s="60">
        <v>107750</v>
      </c>
    </row>
    <row r="186" spans="3:5" ht="12.75">
      <c r="C186" s="6">
        <v>4140</v>
      </c>
      <c r="D186" t="s">
        <v>193</v>
      </c>
      <c r="E186" s="60">
        <v>10230</v>
      </c>
    </row>
    <row r="187" spans="3:5" ht="12.75">
      <c r="C187" s="6">
        <v>4170</v>
      </c>
      <c r="D187" t="s">
        <v>154</v>
      </c>
      <c r="E187" s="60">
        <v>31900</v>
      </c>
    </row>
    <row r="188" spans="3:5" ht="12.75">
      <c r="C188" s="6">
        <v>4210</v>
      </c>
      <c r="D188" t="s">
        <v>46</v>
      </c>
      <c r="E188" s="60">
        <v>69970</v>
      </c>
    </row>
    <row r="189" spans="3:5" ht="12.75">
      <c r="C189" s="6">
        <v>4220</v>
      </c>
      <c r="D189" t="s">
        <v>55</v>
      </c>
      <c r="E189" s="60">
        <v>0</v>
      </c>
    </row>
    <row r="190" spans="3:5" ht="12.75">
      <c r="C190" s="6">
        <v>4240</v>
      </c>
      <c r="D190" t="s">
        <v>274</v>
      </c>
      <c r="E190" s="60">
        <v>23150</v>
      </c>
    </row>
    <row r="191" spans="3:5" ht="12.75">
      <c r="C191" s="6">
        <v>4260</v>
      </c>
      <c r="D191" t="s">
        <v>47</v>
      </c>
      <c r="E191" s="60">
        <v>484360</v>
      </c>
    </row>
    <row r="192" spans="3:5" ht="12.75">
      <c r="C192" s="6">
        <v>4270</v>
      </c>
      <c r="D192" t="s">
        <v>48</v>
      </c>
      <c r="E192" s="60">
        <v>18040</v>
      </c>
    </row>
    <row r="193" spans="3:5" ht="12.75">
      <c r="C193" s="6">
        <v>4280</v>
      </c>
      <c r="D193" t="s">
        <v>170</v>
      </c>
      <c r="E193" s="60">
        <v>8942</v>
      </c>
    </row>
    <row r="194" spans="3:5" ht="12.75">
      <c r="C194" s="6">
        <v>4300</v>
      </c>
      <c r="D194" t="s">
        <v>49</v>
      </c>
      <c r="E194" s="60">
        <v>70730</v>
      </c>
    </row>
    <row r="195" spans="3:5" ht="12.75">
      <c r="C195" s="6">
        <v>4360</v>
      </c>
      <c r="D195" t="s">
        <v>217</v>
      </c>
      <c r="E195" s="60">
        <v>8700</v>
      </c>
    </row>
    <row r="196" spans="3:5" ht="12.75">
      <c r="C196" s="6">
        <v>4410</v>
      </c>
      <c r="D196" t="s">
        <v>50</v>
      </c>
      <c r="E196" s="60">
        <v>85</v>
      </c>
    </row>
    <row r="197" spans="3:5" ht="12.75">
      <c r="C197" s="6">
        <v>4430</v>
      </c>
      <c r="D197" t="s">
        <v>51</v>
      </c>
      <c r="E197" s="60">
        <v>10098</v>
      </c>
    </row>
    <row r="198" spans="3:5" ht="12.75">
      <c r="C198" s="6">
        <v>4440</v>
      </c>
      <c r="D198" t="s">
        <v>52</v>
      </c>
      <c r="E198" s="60">
        <v>271820</v>
      </c>
    </row>
    <row r="199" spans="3:5" ht="12.75">
      <c r="C199" s="6">
        <v>4520</v>
      </c>
      <c r="D199" t="s">
        <v>247</v>
      </c>
      <c r="E199" s="60">
        <v>2640</v>
      </c>
    </row>
    <row r="200" spans="3:5" ht="12.75">
      <c r="C200" s="6">
        <v>4700</v>
      </c>
      <c r="D200" t="s">
        <v>177</v>
      </c>
      <c r="E200" s="60">
        <v>0</v>
      </c>
    </row>
    <row r="201" ht="12.75">
      <c r="D201" t="s">
        <v>178</v>
      </c>
    </row>
    <row r="202" spans="2:5" ht="12.75">
      <c r="B202" s="7">
        <v>80146</v>
      </c>
      <c r="C202" s="7"/>
      <c r="D202" s="5" t="s">
        <v>134</v>
      </c>
      <c r="E202" s="66">
        <f>SUM(E203:E207)</f>
        <v>50174</v>
      </c>
    </row>
    <row r="203" spans="2:5" ht="12.75">
      <c r="B203" s="7"/>
      <c r="C203" s="39">
        <v>4210</v>
      </c>
      <c r="D203" t="s">
        <v>46</v>
      </c>
      <c r="E203" s="70">
        <v>17174</v>
      </c>
    </row>
    <row r="204" spans="3:5" ht="12.75">
      <c r="C204" s="6">
        <v>4300</v>
      </c>
      <c r="D204" t="s">
        <v>49</v>
      </c>
      <c r="E204" s="60">
        <v>3000</v>
      </c>
    </row>
    <row r="205" spans="3:5" ht="12.75">
      <c r="C205" s="6">
        <v>4410</v>
      </c>
      <c r="D205" t="s">
        <v>50</v>
      </c>
      <c r="E205" s="60">
        <v>5000</v>
      </c>
    </row>
    <row r="206" spans="3:5" ht="12.75">
      <c r="C206" s="6">
        <v>4700</v>
      </c>
      <c r="D206" t="s">
        <v>177</v>
      </c>
      <c r="E206" s="60">
        <v>25000</v>
      </c>
    </row>
    <row r="207" ht="12.75">
      <c r="D207" t="s">
        <v>178</v>
      </c>
    </row>
    <row r="208" spans="2:5" ht="12.75">
      <c r="B208" s="44">
        <v>80148</v>
      </c>
      <c r="C208" s="44"/>
      <c r="D208" s="43" t="s">
        <v>223</v>
      </c>
      <c r="E208" s="68">
        <f>SUM(E209:E218)</f>
        <v>366707</v>
      </c>
    </row>
    <row r="209" spans="2:5" ht="12.75">
      <c r="B209" s="44"/>
      <c r="C209" s="6">
        <v>3020</v>
      </c>
      <c r="D209" t="s">
        <v>39</v>
      </c>
      <c r="E209" s="90">
        <v>3000</v>
      </c>
    </row>
    <row r="210" spans="3:5" ht="12.75">
      <c r="C210" s="6">
        <v>4010</v>
      </c>
      <c r="D210" t="s">
        <v>40</v>
      </c>
      <c r="E210" s="60">
        <v>273812</v>
      </c>
    </row>
    <row r="211" spans="3:5" ht="12.75">
      <c r="C211" s="6">
        <v>4040</v>
      </c>
      <c r="D211" t="s">
        <v>41</v>
      </c>
      <c r="E211" s="60">
        <v>18098</v>
      </c>
    </row>
    <row r="212" spans="3:5" ht="12.75">
      <c r="C212" s="6">
        <v>4110</v>
      </c>
      <c r="D212" t="s">
        <v>42</v>
      </c>
      <c r="E212" s="60">
        <v>49545</v>
      </c>
    </row>
    <row r="213" spans="3:5" ht="12.75">
      <c r="C213" s="6">
        <v>4120</v>
      </c>
      <c r="D213" t="s">
        <v>43</v>
      </c>
      <c r="E213" s="60">
        <v>3900</v>
      </c>
    </row>
    <row r="214" spans="3:5" ht="12.75">
      <c r="C214" s="6">
        <v>4210</v>
      </c>
      <c r="D214" t="s">
        <v>46</v>
      </c>
      <c r="E214" s="60">
        <v>4000</v>
      </c>
    </row>
    <row r="215" spans="3:5" ht="12.75">
      <c r="C215" s="6">
        <v>4260</v>
      </c>
      <c r="D215" t="s">
        <v>47</v>
      </c>
      <c r="E215" s="60">
        <v>1230</v>
      </c>
    </row>
    <row r="216" spans="3:5" ht="12.75">
      <c r="C216" s="6">
        <v>4270</v>
      </c>
      <c r="D216" t="s">
        <v>48</v>
      </c>
      <c r="E216" s="60">
        <v>495</v>
      </c>
    </row>
    <row r="217" spans="3:5" ht="12.75">
      <c r="C217" s="6">
        <v>4300</v>
      </c>
      <c r="D217" t="s">
        <v>49</v>
      </c>
      <c r="E217" s="60">
        <v>1000</v>
      </c>
    </row>
    <row r="218" spans="3:5" ht="12.75">
      <c r="C218" s="6">
        <v>4440</v>
      </c>
      <c r="D218" t="s">
        <v>52</v>
      </c>
      <c r="E218" s="60">
        <v>11627</v>
      </c>
    </row>
    <row r="219" spans="2:5" ht="12.75">
      <c r="B219" s="44">
        <v>80150</v>
      </c>
      <c r="C219" s="44"/>
      <c r="D219" s="102" t="s">
        <v>275</v>
      </c>
      <c r="E219" s="68">
        <f>SUM(E223:E232)</f>
        <v>701066</v>
      </c>
    </row>
    <row r="220" ht="12.75">
      <c r="D220" s="102" t="s">
        <v>278</v>
      </c>
    </row>
    <row r="221" ht="12.75">
      <c r="D221" s="102" t="s">
        <v>279</v>
      </c>
    </row>
    <row r="222" ht="12.75">
      <c r="D222" s="103" t="s">
        <v>280</v>
      </c>
    </row>
    <row r="223" spans="3:5" ht="12.75">
      <c r="C223" s="6">
        <v>3020</v>
      </c>
      <c r="D223" t="s">
        <v>39</v>
      </c>
      <c r="E223" s="60">
        <v>1740</v>
      </c>
    </row>
    <row r="224" spans="3:5" ht="12.75">
      <c r="C224" s="6">
        <v>4010</v>
      </c>
      <c r="D224" t="s">
        <v>40</v>
      </c>
      <c r="E224" s="60">
        <v>525940</v>
      </c>
    </row>
    <row r="225" spans="3:5" ht="12.75">
      <c r="C225" s="6">
        <v>4040</v>
      </c>
      <c r="D225" t="s">
        <v>41</v>
      </c>
      <c r="E225" s="60">
        <v>37166</v>
      </c>
    </row>
    <row r="226" spans="3:5" ht="12.75">
      <c r="C226" s="6">
        <v>4110</v>
      </c>
      <c r="D226" t="s">
        <v>42</v>
      </c>
      <c r="E226" s="60">
        <v>97650</v>
      </c>
    </row>
    <row r="227" spans="3:5" ht="12.75">
      <c r="C227" s="6">
        <v>4120</v>
      </c>
      <c r="D227" t="s">
        <v>43</v>
      </c>
      <c r="E227" s="60">
        <v>8700</v>
      </c>
    </row>
    <row r="228" spans="3:5" ht="12.75">
      <c r="C228" s="6">
        <v>4210</v>
      </c>
      <c r="D228" t="s">
        <v>46</v>
      </c>
      <c r="E228" s="60">
        <v>0</v>
      </c>
    </row>
    <row r="229" spans="3:5" ht="12.75">
      <c r="C229" s="6">
        <v>4240</v>
      </c>
      <c r="D229" t="s">
        <v>274</v>
      </c>
      <c r="E229" s="60">
        <v>0</v>
      </c>
    </row>
    <row r="230" spans="3:5" ht="12.75">
      <c r="C230" s="6">
        <v>4270</v>
      </c>
      <c r="D230" t="s">
        <v>48</v>
      </c>
      <c r="E230" s="60">
        <v>2000</v>
      </c>
    </row>
    <row r="231" spans="3:5" ht="12.75">
      <c r="C231" s="6">
        <v>4300</v>
      </c>
      <c r="D231" t="s">
        <v>49</v>
      </c>
      <c r="E231" s="60">
        <v>0</v>
      </c>
    </row>
    <row r="232" spans="3:5" ht="12.75">
      <c r="C232" s="6">
        <v>4440</v>
      </c>
      <c r="D232" t="s">
        <v>52</v>
      </c>
      <c r="E232" s="60">
        <v>27870</v>
      </c>
    </row>
    <row r="233" spans="2:5" ht="12.75">
      <c r="B233" s="40" t="s">
        <v>390</v>
      </c>
      <c r="C233" s="41"/>
      <c r="D233" s="51" t="s">
        <v>386</v>
      </c>
      <c r="E233" s="68">
        <f>E236</f>
        <v>101875.95</v>
      </c>
    </row>
    <row r="234" spans="2:4" ht="12.75">
      <c r="B234" s="40"/>
      <c r="C234" s="41"/>
      <c r="D234" s="51" t="s">
        <v>387</v>
      </c>
    </row>
    <row r="235" spans="2:4" ht="12.75">
      <c r="B235" s="40"/>
      <c r="C235" s="41"/>
      <c r="D235" s="51" t="s">
        <v>388</v>
      </c>
    </row>
    <row r="236" spans="3:5" ht="12.75">
      <c r="C236" s="6">
        <v>4240</v>
      </c>
      <c r="D236" t="s">
        <v>274</v>
      </c>
      <c r="E236" s="60">
        <v>101875.95</v>
      </c>
    </row>
    <row r="238" spans="1:5" ht="12.75">
      <c r="A238" s="7">
        <v>854</v>
      </c>
      <c r="B238" s="7"/>
      <c r="C238" s="7"/>
      <c r="D238" s="5" t="s">
        <v>53</v>
      </c>
      <c r="E238" s="66">
        <f>SUM(+E239+E249)</f>
        <v>551647</v>
      </c>
    </row>
    <row r="239" spans="1:7" s="5" customFormat="1" ht="12.75">
      <c r="A239" s="7"/>
      <c r="B239" s="7">
        <v>85401</v>
      </c>
      <c r="C239" s="7"/>
      <c r="D239" s="5" t="s">
        <v>54</v>
      </c>
      <c r="E239" s="66">
        <f>SUM(E240:E248)</f>
        <v>437847</v>
      </c>
      <c r="G239" s="66"/>
    </row>
    <row r="240" spans="3:5" ht="12.75">
      <c r="C240" s="6">
        <v>3020</v>
      </c>
      <c r="D240" t="s">
        <v>39</v>
      </c>
      <c r="E240" s="60">
        <v>700</v>
      </c>
    </row>
    <row r="241" spans="3:5" ht="12.75">
      <c r="C241" s="6">
        <v>4010</v>
      </c>
      <c r="D241" t="s">
        <v>40</v>
      </c>
      <c r="E241" s="60">
        <v>292621</v>
      </c>
    </row>
    <row r="242" spans="3:5" ht="12.75">
      <c r="C242" s="6">
        <v>4040</v>
      </c>
      <c r="D242" t="s">
        <v>41</v>
      </c>
      <c r="E242" s="60">
        <v>21649</v>
      </c>
    </row>
    <row r="243" spans="3:5" ht="12.75">
      <c r="C243" s="6">
        <v>4110</v>
      </c>
      <c r="D243" t="s">
        <v>42</v>
      </c>
      <c r="E243" s="60">
        <v>55750</v>
      </c>
    </row>
    <row r="244" spans="3:5" ht="12.75">
      <c r="C244" s="6">
        <v>4120</v>
      </c>
      <c r="D244" t="s">
        <v>43</v>
      </c>
      <c r="E244" s="60">
        <v>6180</v>
      </c>
    </row>
    <row r="245" spans="3:5" ht="12.75">
      <c r="C245" s="6">
        <v>4210</v>
      </c>
      <c r="D245" t="s">
        <v>46</v>
      </c>
      <c r="E245" s="60">
        <v>5806</v>
      </c>
    </row>
    <row r="246" spans="3:5" ht="12.75">
      <c r="C246" s="6">
        <v>4240</v>
      </c>
      <c r="D246" t="s">
        <v>274</v>
      </c>
      <c r="E246" s="60">
        <v>0</v>
      </c>
    </row>
    <row r="247" spans="3:5" ht="12.75">
      <c r="C247" s="6">
        <v>4260</v>
      </c>
      <c r="D247" t="s">
        <v>47</v>
      </c>
      <c r="E247" s="60">
        <v>40000</v>
      </c>
    </row>
    <row r="248" spans="3:5" ht="12.75">
      <c r="C248" s="6">
        <v>4440</v>
      </c>
      <c r="D248" t="s">
        <v>52</v>
      </c>
      <c r="E248" s="60">
        <v>15141</v>
      </c>
    </row>
    <row r="249" spans="2:5" ht="12.75">
      <c r="B249" s="44">
        <v>85416</v>
      </c>
      <c r="C249" s="44"/>
      <c r="D249" s="43" t="s">
        <v>324</v>
      </c>
      <c r="E249" s="68">
        <f>SUM(E250:E250)</f>
        <v>113800</v>
      </c>
    </row>
    <row r="250" spans="3:5" ht="12.75">
      <c r="C250" s="6">
        <v>3240</v>
      </c>
      <c r="D250" s="45" t="s">
        <v>153</v>
      </c>
      <c r="E250" s="60">
        <v>113800</v>
      </c>
    </row>
    <row r="259" ht="12.75">
      <c r="E259" s="60" t="s">
        <v>24</v>
      </c>
    </row>
    <row r="260" spans="4:5" ht="12.75">
      <c r="D260" s="7" t="s">
        <v>337</v>
      </c>
      <c r="E260" s="60" t="s">
        <v>400</v>
      </c>
    </row>
    <row r="261" spans="4:5" ht="12.75">
      <c r="D261" s="9" t="s">
        <v>11</v>
      </c>
      <c r="E261" s="60" t="s">
        <v>137</v>
      </c>
    </row>
    <row r="262" spans="4:5" ht="12.75">
      <c r="D262" s="2"/>
      <c r="E262" s="60" t="s">
        <v>401</v>
      </c>
    </row>
    <row r="263" spans="1:5" ht="12.75">
      <c r="A263" s="1" t="s">
        <v>0</v>
      </c>
      <c r="B263" s="1" t="s">
        <v>5</v>
      </c>
      <c r="C263" s="1" t="s">
        <v>6</v>
      </c>
      <c r="D263" s="1" t="s">
        <v>7</v>
      </c>
      <c r="E263" s="62" t="s">
        <v>8</v>
      </c>
    </row>
    <row r="264" spans="1:5" ht="12.75">
      <c r="A264" s="7">
        <v>750</v>
      </c>
      <c r="D264" s="5" t="s">
        <v>290</v>
      </c>
      <c r="E264" s="66">
        <f>E265</f>
        <v>1339051</v>
      </c>
    </row>
    <row r="265" spans="1:7" s="5" customFormat="1" ht="12.75">
      <c r="A265" s="7"/>
      <c r="B265" s="7">
        <v>75085</v>
      </c>
      <c r="C265" s="7"/>
      <c r="D265" s="5" t="s">
        <v>289</v>
      </c>
      <c r="E265" s="66">
        <f>SUM(E266:E283)</f>
        <v>1339051</v>
      </c>
      <c r="G265" s="66"/>
    </row>
    <row r="266" spans="1:7" s="5" customFormat="1" ht="12.75">
      <c r="A266" s="7"/>
      <c r="B266" s="7"/>
      <c r="C266" s="6">
        <v>3020</v>
      </c>
      <c r="D266" t="s">
        <v>39</v>
      </c>
      <c r="E266" s="70">
        <v>5000</v>
      </c>
      <c r="G266" s="66"/>
    </row>
    <row r="267" spans="3:5" ht="12.75">
      <c r="C267" s="6">
        <v>4010</v>
      </c>
      <c r="D267" t="s">
        <v>40</v>
      </c>
      <c r="E267" s="60">
        <v>888500</v>
      </c>
    </row>
    <row r="268" spans="3:5" ht="12.75">
      <c r="C268" s="6">
        <v>4040</v>
      </c>
      <c r="D268" t="s">
        <v>41</v>
      </c>
      <c r="E268" s="60">
        <v>69310</v>
      </c>
    </row>
    <row r="269" spans="3:5" ht="12.75">
      <c r="C269" s="6">
        <v>4110</v>
      </c>
      <c r="D269" t="s">
        <v>42</v>
      </c>
      <c r="E269" s="60">
        <v>176500</v>
      </c>
    </row>
    <row r="270" spans="3:5" ht="12.75">
      <c r="C270" s="6">
        <v>4120</v>
      </c>
      <c r="D270" t="s">
        <v>43</v>
      </c>
      <c r="E270" s="60">
        <v>20000</v>
      </c>
    </row>
    <row r="271" spans="3:5" ht="12.75">
      <c r="C271" s="6">
        <v>4170</v>
      </c>
      <c r="D271" t="s">
        <v>154</v>
      </c>
      <c r="E271" s="60">
        <v>5500</v>
      </c>
    </row>
    <row r="272" spans="3:5" ht="12.75">
      <c r="C272" s="6">
        <v>4210</v>
      </c>
      <c r="D272" t="s">
        <v>46</v>
      </c>
      <c r="E272" s="60">
        <v>34370</v>
      </c>
    </row>
    <row r="273" spans="3:5" ht="12.75">
      <c r="C273" s="6">
        <v>4260</v>
      </c>
      <c r="D273" t="s">
        <v>47</v>
      </c>
      <c r="E273" s="60">
        <v>30000</v>
      </c>
    </row>
    <row r="274" spans="3:5" ht="12.75">
      <c r="C274" s="6">
        <v>4270</v>
      </c>
      <c r="D274" t="s">
        <v>48</v>
      </c>
      <c r="E274" s="60">
        <v>35000</v>
      </c>
    </row>
    <row r="275" spans="3:5" ht="12.75">
      <c r="C275" s="6">
        <v>4280</v>
      </c>
      <c r="D275" t="s">
        <v>170</v>
      </c>
      <c r="E275" s="60">
        <v>0</v>
      </c>
    </row>
    <row r="276" spans="3:5" ht="12.75">
      <c r="C276" s="6">
        <v>4300</v>
      </c>
      <c r="D276" t="s">
        <v>49</v>
      </c>
      <c r="E276" s="60">
        <v>31744</v>
      </c>
    </row>
    <row r="277" spans="3:5" ht="12.75">
      <c r="C277" s="6">
        <v>4360</v>
      </c>
      <c r="D277" t="s">
        <v>217</v>
      </c>
      <c r="E277" s="60">
        <v>10000</v>
      </c>
    </row>
    <row r="278" spans="3:5" ht="12.75">
      <c r="C278" s="6">
        <v>4410</v>
      </c>
      <c r="D278" t="s">
        <v>50</v>
      </c>
      <c r="E278" s="60">
        <v>3525</v>
      </c>
    </row>
    <row r="279" spans="3:5" ht="12.75">
      <c r="C279" s="6">
        <v>4430</v>
      </c>
      <c r="D279" t="s">
        <v>51</v>
      </c>
      <c r="E279" s="60">
        <v>2000</v>
      </c>
    </row>
    <row r="280" spans="3:5" ht="12.75">
      <c r="C280" s="6">
        <v>4440</v>
      </c>
      <c r="D280" t="s">
        <v>52</v>
      </c>
      <c r="E280" s="60">
        <v>24546</v>
      </c>
    </row>
    <row r="281" spans="3:5" ht="12.75">
      <c r="C281" s="6">
        <v>4520</v>
      </c>
      <c r="D281" t="s">
        <v>247</v>
      </c>
      <c r="E281" s="60">
        <v>556</v>
      </c>
    </row>
    <row r="282" spans="3:5" ht="12.75">
      <c r="C282" s="6">
        <v>4700</v>
      </c>
      <c r="D282" t="s">
        <v>177</v>
      </c>
      <c r="E282" s="60">
        <v>2500</v>
      </c>
    </row>
    <row r="283" ht="12.75">
      <c r="D283" t="s">
        <v>178</v>
      </c>
    </row>
    <row r="284" spans="1:7" s="43" customFormat="1" ht="12.75">
      <c r="A284" s="44">
        <v>801</v>
      </c>
      <c r="B284" s="44"/>
      <c r="C284" s="44"/>
      <c r="D284" s="43" t="s">
        <v>12</v>
      </c>
      <c r="E284" s="68">
        <f>E285+E298</f>
        <v>298410</v>
      </c>
      <c r="G284" s="68"/>
    </row>
    <row r="285" spans="1:7" s="5" customFormat="1" ht="12.75">
      <c r="A285" s="7"/>
      <c r="B285" s="7">
        <v>80113</v>
      </c>
      <c r="C285" s="7"/>
      <c r="D285" s="5" t="s">
        <v>138</v>
      </c>
      <c r="E285" s="66">
        <f>SUM(E286:E297)</f>
        <v>84100</v>
      </c>
      <c r="G285" s="66"/>
    </row>
    <row r="286" spans="1:7" s="58" customFormat="1" ht="12.75">
      <c r="A286" s="59"/>
      <c r="B286" s="59"/>
      <c r="C286" s="59">
        <v>3030</v>
      </c>
      <c r="D286" s="58" t="s">
        <v>254</v>
      </c>
      <c r="E286" s="90">
        <v>1000</v>
      </c>
      <c r="G286" s="90"/>
    </row>
    <row r="287" spans="1:7" s="5" customFormat="1" ht="12.75">
      <c r="A287" s="7"/>
      <c r="B287" s="7"/>
      <c r="C287" s="6">
        <v>4010</v>
      </c>
      <c r="D287" t="s">
        <v>40</v>
      </c>
      <c r="E287" s="69">
        <v>54921</v>
      </c>
      <c r="G287" s="66"/>
    </row>
    <row r="288" spans="1:7" s="5" customFormat="1" ht="12.75">
      <c r="A288" s="7"/>
      <c r="B288" s="7"/>
      <c r="C288" s="6">
        <v>4040</v>
      </c>
      <c r="D288" t="s">
        <v>41</v>
      </c>
      <c r="E288" s="69">
        <v>3952</v>
      </c>
      <c r="G288" s="66"/>
    </row>
    <row r="289" spans="1:7" s="5" customFormat="1" ht="12.75">
      <c r="A289" s="7"/>
      <c r="B289" s="7"/>
      <c r="C289" s="6">
        <v>4110</v>
      </c>
      <c r="D289" t="s">
        <v>42</v>
      </c>
      <c r="E289" s="69">
        <v>10400</v>
      </c>
      <c r="G289" s="66"/>
    </row>
    <row r="290" spans="1:7" s="5" customFormat="1" ht="12.75">
      <c r="A290" s="7"/>
      <c r="B290" s="7"/>
      <c r="C290" s="6">
        <v>4120</v>
      </c>
      <c r="D290" t="s">
        <v>43</v>
      </c>
      <c r="E290" s="69">
        <v>1530</v>
      </c>
      <c r="G290" s="66"/>
    </row>
    <row r="291" spans="1:7" s="5" customFormat="1" ht="12.75">
      <c r="A291" s="7"/>
      <c r="B291" s="7"/>
      <c r="C291" s="6">
        <v>4170</v>
      </c>
      <c r="D291" t="s">
        <v>154</v>
      </c>
      <c r="E291" s="69">
        <v>0</v>
      </c>
      <c r="G291" s="66"/>
    </row>
    <row r="292" spans="1:7" s="5" customFormat="1" ht="12.75">
      <c r="A292" s="7"/>
      <c r="B292" s="7"/>
      <c r="C292" s="6">
        <v>4210</v>
      </c>
      <c r="D292" t="s">
        <v>46</v>
      </c>
      <c r="E292" s="69">
        <v>5500</v>
      </c>
      <c r="G292" s="66"/>
    </row>
    <row r="293" spans="1:7" s="5" customFormat="1" ht="12.75">
      <c r="A293" s="7"/>
      <c r="B293" s="7"/>
      <c r="C293" s="6">
        <v>4270</v>
      </c>
      <c r="D293" t="s">
        <v>48</v>
      </c>
      <c r="E293" s="69">
        <v>0</v>
      </c>
      <c r="G293" s="66"/>
    </row>
    <row r="294" spans="1:7" s="5" customFormat="1" ht="12.75">
      <c r="A294" s="7"/>
      <c r="B294" s="7"/>
      <c r="C294" s="6">
        <v>4280</v>
      </c>
      <c r="D294" t="s">
        <v>170</v>
      </c>
      <c r="E294" s="69">
        <v>0</v>
      </c>
      <c r="G294" s="66"/>
    </row>
    <row r="295" spans="1:7" s="5" customFormat="1" ht="12.75">
      <c r="A295" s="7"/>
      <c r="B295" s="7"/>
      <c r="C295" s="6">
        <v>4300</v>
      </c>
      <c r="D295" t="s">
        <v>49</v>
      </c>
      <c r="E295" s="69">
        <v>2000</v>
      </c>
      <c r="G295" s="66"/>
    </row>
    <row r="296" spans="3:5" ht="12.75">
      <c r="C296" s="6">
        <v>4430</v>
      </c>
      <c r="D296" t="s">
        <v>51</v>
      </c>
      <c r="E296" s="69">
        <v>2472</v>
      </c>
    </row>
    <row r="297" spans="3:5" ht="12.75">
      <c r="C297" s="6">
        <v>4440</v>
      </c>
      <c r="D297" t="s">
        <v>52</v>
      </c>
      <c r="E297" s="69">
        <v>2325</v>
      </c>
    </row>
    <row r="298" spans="1:7" s="5" customFormat="1" ht="12.75">
      <c r="A298" s="7"/>
      <c r="B298" s="7">
        <v>80195</v>
      </c>
      <c r="C298" s="7"/>
      <c r="D298" s="5" t="s">
        <v>1</v>
      </c>
      <c r="E298" s="66">
        <f>SUM(E299:E302)</f>
        <v>214310</v>
      </c>
      <c r="G298" s="66"/>
    </row>
    <row r="299" spans="3:5" ht="12.75">
      <c r="C299" s="6">
        <v>4210</v>
      </c>
      <c r="D299" t="s">
        <v>46</v>
      </c>
      <c r="E299" s="60">
        <v>1500</v>
      </c>
    </row>
    <row r="300" spans="3:5" ht="12.75">
      <c r="C300" s="6">
        <v>4300</v>
      </c>
      <c r="D300" t="s">
        <v>49</v>
      </c>
      <c r="E300" s="60">
        <v>0</v>
      </c>
    </row>
    <row r="301" spans="3:5" ht="12.75">
      <c r="C301" s="6">
        <v>4360</v>
      </c>
      <c r="D301" t="s">
        <v>217</v>
      </c>
      <c r="E301" s="60">
        <v>1500</v>
      </c>
    </row>
    <row r="302" spans="3:5" ht="12.75">
      <c r="C302" s="6">
        <v>4440</v>
      </c>
      <c r="D302" t="s">
        <v>52</v>
      </c>
      <c r="E302" s="60">
        <v>211310</v>
      </c>
    </row>
    <row r="303" spans="1:5" ht="12.75">
      <c r="A303" s="7"/>
      <c r="D303" s="45"/>
      <c r="E303" s="70"/>
    </row>
    <row r="304" spans="1:5" ht="12.75">
      <c r="A304" s="7"/>
      <c r="D304" s="45"/>
      <c r="E304" s="70"/>
    </row>
    <row r="305" spans="1:5" ht="12.75">
      <c r="A305" s="7"/>
      <c r="D305" s="58"/>
      <c r="E305" s="70"/>
    </row>
    <row r="306" spans="1:5" ht="12.75">
      <c r="A306" s="7"/>
      <c r="D306" s="58"/>
      <c r="E306" s="70"/>
    </row>
    <row r="307" spans="1:5" ht="12.75">
      <c r="A307" s="7"/>
      <c r="D307" s="58"/>
      <c r="E307" s="70"/>
    </row>
    <row r="308" spans="1:5" ht="12.75">
      <c r="A308" s="7"/>
      <c r="D308" s="58"/>
      <c r="E308" s="70"/>
    </row>
    <row r="309" spans="1:5" ht="12.75">
      <c r="A309" s="7"/>
      <c r="D309" s="58"/>
      <c r="E309" s="70"/>
    </row>
    <row r="310" spans="1:5" ht="12.75">
      <c r="A310" s="7"/>
      <c r="E310" s="66"/>
    </row>
    <row r="311" spans="1:5" ht="12.75">
      <c r="A311" s="7"/>
      <c r="E311" s="66"/>
    </row>
    <row r="315" ht="12.75">
      <c r="E315" s="60" t="s">
        <v>25</v>
      </c>
    </row>
    <row r="316" ht="12.75">
      <c r="E316" s="60" t="s">
        <v>400</v>
      </c>
    </row>
    <row r="317" spans="4:5" ht="12.75">
      <c r="D317" s="7" t="s">
        <v>337</v>
      </c>
      <c r="E317" s="60" t="s">
        <v>137</v>
      </c>
    </row>
    <row r="318" spans="4:5" ht="12.75">
      <c r="D318" s="7" t="s">
        <v>14</v>
      </c>
      <c r="E318" s="60" t="s">
        <v>401</v>
      </c>
    </row>
    <row r="319" spans="1:5" ht="12.75">
      <c r="A319" s="1" t="s">
        <v>0</v>
      </c>
      <c r="B319" s="1" t="s">
        <v>5</v>
      </c>
      <c r="C319" s="1" t="s">
        <v>6</v>
      </c>
      <c r="D319" s="1" t="s">
        <v>7</v>
      </c>
      <c r="E319" s="62" t="s">
        <v>8</v>
      </c>
    </row>
    <row r="320" spans="1:7" s="5" customFormat="1" ht="12.75">
      <c r="A320" s="7">
        <v>852</v>
      </c>
      <c r="B320" s="7"/>
      <c r="C320" s="7"/>
      <c r="D320" s="5" t="s">
        <v>143</v>
      </c>
      <c r="E320" s="66">
        <f>E335+E341+E368+E391+E321+E395+E339+E324+E380+E365+E378+E327+E399+E407</f>
        <v>6836964</v>
      </c>
      <c r="G320" s="66"/>
    </row>
    <row r="321" spans="1:7" s="2" customFormat="1" ht="12.75">
      <c r="A321" s="9"/>
      <c r="B321" s="9">
        <v>85202</v>
      </c>
      <c r="C321" s="9"/>
      <c r="D321" s="2" t="s">
        <v>147</v>
      </c>
      <c r="E321" s="69">
        <f>E322</f>
        <v>1263500</v>
      </c>
      <c r="G321" s="69"/>
    </row>
    <row r="322" spans="1:7" s="2" customFormat="1" ht="12.75">
      <c r="A322" s="9"/>
      <c r="B322" s="9"/>
      <c r="C322" s="9">
        <v>4330</v>
      </c>
      <c r="D322" s="2" t="s">
        <v>151</v>
      </c>
      <c r="E322" s="69">
        <v>1263500</v>
      </c>
      <c r="G322" s="69"/>
    </row>
    <row r="323" spans="1:7" s="5" customFormat="1" ht="13.5" customHeight="1">
      <c r="A323" s="7"/>
      <c r="B323" s="7"/>
      <c r="C323" s="6"/>
      <c r="D323" t="s">
        <v>152</v>
      </c>
      <c r="E323" s="69"/>
      <c r="G323" s="66"/>
    </row>
    <row r="324" spans="1:7" s="5" customFormat="1" ht="13.5" customHeight="1">
      <c r="A324" s="7"/>
      <c r="B324" s="28" t="s">
        <v>282</v>
      </c>
      <c r="C324" s="47"/>
      <c r="D324" s="36" t="s">
        <v>283</v>
      </c>
      <c r="E324" s="89">
        <f>SUM(E325:E326)</f>
        <v>1000</v>
      </c>
      <c r="G324" s="66"/>
    </row>
    <row r="325" spans="1:7" s="5" customFormat="1" ht="13.5" customHeight="1">
      <c r="A325" s="7"/>
      <c r="B325" s="46"/>
      <c r="C325" s="6">
        <v>4210</v>
      </c>
      <c r="D325" t="s">
        <v>46</v>
      </c>
      <c r="E325" s="89">
        <v>0</v>
      </c>
      <c r="G325" s="66"/>
    </row>
    <row r="326" spans="1:7" s="5" customFormat="1" ht="13.5" customHeight="1">
      <c r="A326" s="7"/>
      <c r="B326" s="46"/>
      <c r="C326" s="6">
        <v>4300</v>
      </c>
      <c r="D326" t="s">
        <v>49</v>
      </c>
      <c r="E326" s="89">
        <v>1000</v>
      </c>
      <c r="G326" s="66"/>
    </row>
    <row r="327" spans="1:7" s="5" customFormat="1" ht="13.5" customHeight="1">
      <c r="A327" s="7"/>
      <c r="B327" s="28" t="s">
        <v>282</v>
      </c>
      <c r="C327" s="47"/>
      <c r="D327" s="36" t="s">
        <v>283</v>
      </c>
      <c r="E327" s="89">
        <f>SUM(E329:E334)</f>
        <v>25388</v>
      </c>
      <c r="G327" s="66"/>
    </row>
    <row r="328" spans="1:7" s="5" customFormat="1" ht="13.5" customHeight="1">
      <c r="A328" s="7"/>
      <c r="B328" s="46"/>
      <c r="C328" s="6"/>
      <c r="D328" s="36" t="s">
        <v>381</v>
      </c>
      <c r="E328" s="89"/>
      <c r="G328" s="66"/>
    </row>
    <row r="329" spans="1:7" s="5" customFormat="1" ht="13.5" customHeight="1">
      <c r="A329" s="7"/>
      <c r="B329" s="46"/>
      <c r="C329" s="6">
        <v>4010</v>
      </c>
      <c r="D329" t="s">
        <v>40</v>
      </c>
      <c r="E329" s="89">
        <v>6850</v>
      </c>
      <c r="G329" s="66"/>
    </row>
    <row r="330" spans="1:7" s="5" customFormat="1" ht="13.5" customHeight="1">
      <c r="A330" s="7"/>
      <c r="B330" s="46"/>
      <c r="C330" s="6">
        <v>4110</v>
      </c>
      <c r="D330" t="s">
        <v>42</v>
      </c>
      <c r="E330" s="89">
        <v>2650</v>
      </c>
      <c r="G330" s="66"/>
    </row>
    <row r="331" spans="1:7" s="5" customFormat="1" ht="13.5" customHeight="1">
      <c r="A331" s="7"/>
      <c r="B331" s="46"/>
      <c r="C331" s="6">
        <v>4120</v>
      </c>
      <c r="D331" t="s">
        <v>43</v>
      </c>
      <c r="E331" s="89">
        <v>348</v>
      </c>
      <c r="G331" s="66"/>
    </row>
    <row r="332" spans="1:7" s="5" customFormat="1" ht="13.5" customHeight="1">
      <c r="A332" s="7"/>
      <c r="B332" s="46"/>
      <c r="C332" s="6">
        <v>4170</v>
      </c>
      <c r="D332" t="s">
        <v>154</v>
      </c>
      <c r="E332" s="89">
        <v>5850</v>
      </c>
      <c r="G332" s="66"/>
    </row>
    <row r="333" spans="1:7" s="5" customFormat="1" ht="13.5" customHeight="1">
      <c r="A333" s="7"/>
      <c r="B333" s="46"/>
      <c r="C333" s="6">
        <v>4210</v>
      </c>
      <c r="D333" t="s">
        <v>46</v>
      </c>
      <c r="E333" s="89">
        <v>5870</v>
      </c>
      <c r="G333" s="66"/>
    </row>
    <row r="334" spans="1:7" s="5" customFormat="1" ht="13.5" customHeight="1">
      <c r="A334" s="7"/>
      <c r="B334" s="46"/>
      <c r="C334" s="6">
        <v>4300</v>
      </c>
      <c r="D334" t="s">
        <v>49</v>
      </c>
      <c r="E334" s="89">
        <v>3820</v>
      </c>
      <c r="G334" s="66"/>
    </row>
    <row r="335" spans="2:5" ht="12.75">
      <c r="B335" s="6">
        <v>85214</v>
      </c>
      <c r="D335" t="s">
        <v>197</v>
      </c>
      <c r="E335" s="60">
        <f>SUM(E337:E338)</f>
        <v>944140</v>
      </c>
    </row>
    <row r="336" ht="12.75">
      <c r="D336" t="s">
        <v>164</v>
      </c>
    </row>
    <row r="337" spans="3:5" ht="12.75">
      <c r="C337" s="6">
        <v>3110</v>
      </c>
      <c r="D337" t="s">
        <v>57</v>
      </c>
      <c r="E337" s="60">
        <v>936140</v>
      </c>
    </row>
    <row r="338" spans="3:5" ht="12.75">
      <c r="C338" s="6">
        <v>4300</v>
      </c>
      <c r="D338" t="s">
        <v>49</v>
      </c>
      <c r="E338" s="60">
        <v>8000</v>
      </c>
    </row>
    <row r="339" spans="2:5" ht="12.75">
      <c r="B339" s="6">
        <v>85216</v>
      </c>
      <c r="D339" t="s">
        <v>201</v>
      </c>
      <c r="E339" s="60">
        <f>SUM(E340:E340)</f>
        <v>768000</v>
      </c>
    </row>
    <row r="340" spans="3:5" ht="12.75">
      <c r="C340" s="6">
        <v>3110</v>
      </c>
      <c r="D340" t="s">
        <v>57</v>
      </c>
      <c r="E340" s="60">
        <v>768000</v>
      </c>
    </row>
    <row r="341" spans="2:5" ht="12.75">
      <c r="B341" s="6">
        <v>85219</v>
      </c>
      <c r="D341" t="s">
        <v>215</v>
      </c>
      <c r="E341" s="60">
        <f>SUM(E342:E364)</f>
        <v>1736101</v>
      </c>
    </row>
    <row r="342" spans="3:5" ht="12.75">
      <c r="C342" s="6">
        <v>3020</v>
      </c>
      <c r="D342" t="s">
        <v>39</v>
      </c>
      <c r="E342" s="60">
        <v>13981</v>
      </c>
    </row>
    <row r="343" spans="3:5" ht="12.75">
      <c r="C343" s="6">
        <v>4010</v>
      </c>
      <c r="D343" t="s">
        <v>40</v>
      </c>
      <c r="E343" s="60">
        <v>1168008</v>
      </c>
    </row>
    <row r="344" spans="3:5" ht="12.75">
      <c r="C344" s="6">
        <v>4040</v>
      </c>
      <c r="D344" t="s">
        <v>41</v>
      </c>
      <c r="E344" s="60">
        <v>85770</v>
      </c>
    </row>
    <row r="345" spans="3:5" ht="12.75">
      <c r="C345" s="6">
        <v>4110</v>
      </c>
      <c r="D345" t="s">
        <v>42</v>
      </c>
      <c r="E345" s="60">
        <v>204500</v>
      </c>
    </row>
    <row r="346" spans="3:5" ht="12.75">
      <c r="C346" s="6">
        <v>4120</v>
      </c>
      <c r="D346" t="s">
        <v>43</v>
      </c>
      <c r="E346" s="60">
        <v>20750</v>
      </c>
    </row>
    <row r="347" spans="3:5" ht="12.75">
      <c r="C347" s="6">
        <v>4140</v>
      </c>
      <c r="D347" t="s">
        <v>243</v>
      </c>
      <c r="E347" s="60">
        <v>0</v>
      </c>
    </row>
    <row r="348" spans="3:5" ht="12.75">
      <c r="C348" s="6">
        <v>4170</v>
      </c>
      <c r="D348" t="s">
        <v>154</v>
      </c>
      <c r="E348" s="60">
        <v>33500</v>
      </c>
    </row>
    <row r="349" spans="3:5" ht="12.75">
      <c r="C349" s="6">
        <v>4210</v>
      </c>
      <c r="D349" t="s">
        <v>46</v>
      </c>
      <c r="E349" s="60">
        <v>35030</v>
      </c>
    </row>
    <row r="350" spans="3:5" ht="12.75">
      <c r="C350" s="6">
        <v>4220</v>
      </c>
      <c r="D350" t="s">
        <v>55</v>
      </c>
      <c r="E350" s="60">
        <v>200</v>
      </c>
    </row>
    <row r="351" spans="3:5" ht="12.75">
      <c r="C351" s="6">
        <v>4260</v>
      </c>
      <c r="D351" t="s">
        <v>47</v>
      </c>
      <c r="E351" s="60">
        <v>24009</v>
      </c>
    </row>
    <row r="352" spans="3:5" ht="12.75">
      <c r="C352" s="6">
        <v>4270</v>
      </c>
      <c r="D352" t="s">
        <v>48</v>
      </c>
      <c r="E352" s="60">
        <v>3834</v>
      </c>
    </row>
    <row r="353" spans="3:5" ht="12.75">
      <c r="C353" s="6">
        <v>4280</v>
      </c>
      <c r="D353" t="s">
        <v>170</v>
      </c>
      <c r="E353" s="60">
        <v>1000</v>
      </c>
    </row>
    <row r="354" spans="3:5" ht="12.75">
      <c r="C354" s="6">
        <v>4300</v>
      </c>
      <c r="D354" t="s">
        <v>49</v>
      </c>
      <c r="E354" s="60">
        <v>69683</v>
      </c>
    </row>
    <row r="355" spans="3:5" ht="12.75">
      <c r="C355" s="6">
        <v>4360</v>
      </c>
      <c r="D355" t="s">
        <v>217</v>
      </c>
      <c r="E355" s="60">
        <v>17339</v>
      </c>
    </row>
    <row r="356" spans="3:5" ht="12.75">
      <c r="C356" s="6">
        <v>4400</v>
      </c>
      <c r="D356" t="s">
        <v>188</v>
      </c>
      <c r="E356" s="60">
        <v>6705</v>
      </c>
    </row>
    <row r="357" ht="12.75">
      <c r="D357" t="s">
        <v>183</v>
      </c>
    </row>
    <row r="358" spans="3:5" ht="12.75">
      <c r="C358" s="6">
        <v>4410</v>
      </c>
      <c r="D358" t="s">
        <v>50</v>
      </c>
      <c r="E358" s="60">
        <v>560</v>
      </c>
    </row>
    <row r="359" spans="3:5" ht="12.75">
      <c r="C359" s="6">
        <v>4430</v>
      </c>
      <c r="D359" t="s">
        <v>51</v>
      </c>
      <c r="E359" s="60">
        <v>3200</v>
      </c>
    </row>
    <row r="360" spans="3:5" ht="12.75">
      <c r="C360" s="6">
        <v>4440</v>
      </c>
      <c r="D360" t="s">
        <v>52</v>
      </c>
      <c r="E360" s="60">
        <v>41685</v>
      </c>
    </row>
    <row r="361" spans="3:5" ht="12.75">
      <c r="C361" s="6">
        <v>4480</v>
      </c>
      <c r="D361" t="s">
        <v>60</v>
      </c>
      <c r="E361" s="60">
        <v>3752</v>
      </c>
    </row>
    <row r="362" spans="3:5" ht="12.75">
      <c r="C362" s="6">
        <v>4520</v>
      </c>
      <c r="D362" t="s">
        <v>247</v>
      </c>
      <c r="E362" s="60">
        <v>1061</v>
      </c>
    </row>
    <row r="363" spans="3:5" ht="12.75">
      <c r="C363" s="6">
        <v>4700</v>
      </c>
      <c r="D363" t="s">
        <v>173</v>
      </c>
      <c r="E363" s="60">
        <v>1534</v>
      </c>
    </row>
    <row r="364" ht="12.75">
      <c r="D364" t="s">
        <v>174</v>
      </c>
    </row>
    <row r="365" spans="2:5" ht="12.75">
      <c r="B365" s="6">
        <v>85219</v>
      </c>
      <c r="D365" t="s">
        <v>369</v>
      </c>
      <c r="E365" s="60">
        <f>SUM(E366:E367)</f>
        <v>10962</v>
      </c>
    </row>
    <row r="366" spans="3:5" ht="12.75">
      <c r="C366" s="6">
        <v>3110</v>
      </c>
      <c r="D366" t="s">
        <v>57</v>
      </c>
      <c r="E366" s="60">
        <v>10800</v>
      </c>
    </row>
    <row r="367" spans="3:5" ht="12.75">
      <c r="C367" s="6">
        <v>4210</v>
      </c>
      <c r="D367" t="s">
        <v>46</v>
      </c>
      <c r="E367" s="60">
        <v>162</v>
      </c>
    </row>
    <row r="368" spans="2:5" ht="12.75">
      <c r="B368" s="6">
        <v>85228</v>
      </c>
      <c r="D368" t="s">
        <v>224</v>
      </c>
      <c r="E368" s="60">
        <f>SUM(E369:E377)</f>
        <v>1590873</v>
      </c>
    </row>
    <row r="369" spans="3:5" ht="12.75">
      <c r="C369" s="6">
        <v>4010</v>
      </c>
      <c r="D369" t="s">
        <v>40</v>
      </c>
      <c r="E369" s="60">
        <v>33207</v>
      </c>
    </row>
    <row r="370" spans="3:5" ht="12.75">
      <c r="C370" s="6">
        <v>4110</v>
      </c>
      <c r="D370" t="s">
        <v>42</v>
      </c>
      <c r="E370" s="60">
        <v>233020</v>
      </c>
    </row>
    <row r="371" spans="3:5" ht="12.75">
      <c r="C371" s="6">
        <v>4120</v>
      </c>
      <c r="D371" t="s">
        <v>43</v>
      </c>
      <c r="E371" s="60">
        <v>10114</v>
      </c>
    </row>
    <row r="372" spans="3:5" ht="12.75">
      <c r="C372" s="6">
        <v>4170</v>
      </c>
      <c r="D372" t="s">
        <v>154</v>
      </c>
      <c r="E372" s="60">
        <v>1304356</v>
      </c>
    </row>
    <row r="373" spans="3:5" ht="12.75">
      <c r="C373" s="6">
        <v>4210</v>
      </c>
      <c r="D373" t="s">
        <v>46</v>
      </c>
      <c r="E373" s="60">
        <v>7007</v>
      </c>
    </row>
    <row r="374" spans="3:5" ht="12.75">
      <c r="C374" s="6">
        <v>4280</v>
      </c>
      <c r="D374" t="s">
        <v>170</v>
      </c>
      <c r="E374" s="60">
        <v>1600</v>
      </c>
    </row>
    <row r="375" spans="3:5" ht="12.75">
      <c r="C375" s="6">
        <v>4300</v>
      </c>
      <c r="D375" t="s">
        <v>49</v>
      </c>
      <c r="E375" s="60">
        <v>591</v>
      </c>
    </row>
    <row r="376" spans="3:5" ht="12.75">
      <c r="C376" s="6">
        <v>4360</v>
      </c>
      <c r="D376" t="s">
        <v>217</v>
      </c>
      <c r="E376" s="60">
        <v>309</v>
      </c>
    </row>
    <row r="377" spans="3:5" ht="12.75">
      <c r="C377" s="6">
        <v>4410</v>
      </c>
      <c r="D377" t="s">
        <v>50</v>
      </c>
      <c r="E377" s="60">
        <v>669</v>
      </c>
    </row>
    <row r="378" spans="2:5" ht="12.75">
      <c r="B378" s="6">
        <v>85228</v>
      </c>
      <c r="D378" t="s">
        <v>379</v>
      </c>
      <c r="E378" s="60">
        <f>E379</f>
        <v>0</v>
      </c>
    </row>
    <row r="379" spans="3:5" ht="12.75">
      <c r="C379" s="6">
        <v>4300</v>
      </c>
      <c r="D379" t="s">
        <v>49</v>
      </c>
      <c r="E379" s="60">
        <v>0</v>
      </c>
    </row>
    <row r="380" spans="2:5" ht="12.75">
      <c r="B380" s="6">
        <v>85228</v>
      </c>
      <c r="D380" t="s">
        <v>348</v>
      </c>
      <c r="E380" s="60">
        <f>SUM(E381:E390)</f>
        <v>207100</v>
      </c>
    </row>
    <row r="381" spans="3:5" ht="12.75">
      <c r="C381" s="6">
        <v>3020</v>
      </c>
      <c r="D381" t="s">
        <v>39</v>
      </c>
      <c r="E381" s="60">
        <v>1673</v>
      </c>
    </row>
    <row r="382" spans="3:5" ht="12.75">
      <c r="C382" s="6">
        <v>4010</v>
      </c>
      <c r="D382" t="s">
        <v>40</v>
      </c>
      <c r="E382" s="60">
        <v>151237</v>
      </c>
    </row>
    <row r="383" spans="3:5" ht="12.75">
      <c r="C383" s="6">
        <v>4040</v>
      </c>
      <c r="D383" t="s">
        <v>41</v>
      </c>
      <c r="E383" s="60">
        <v>12101</v>
      </c>
    </row>
    <row r="384" spans="3:5" ht="12.75">
      <c r="C384" s="6">
        <v>4110</v>
      </c>
      <c r="D384" t="s">
        <v>42</v>
      </c>
      <c r="E384" s="60">
        <v>28185</v>
      </c>
    </row>
    <row r="385" spans="3:5" ht="12.75">
      <c r="C385" s="6">
        <v>4120</v>
      </c>
      <c r="D385" t="s">
        <v>43</v>
      </c>
      <c r="E385" s="60">
        <v>2033</v>
      </c>
    </row>
    <row r="386" spans="3:5" ht="12.75">
      <c r="C386" s="6">
        <v>4210</v>
      </c>
      <c r="D386" t="s">
        <v>46</v>
      </c>
      <c r="E386" s="60">
        <v>2042</v>
      </c>
    </row>
    <row r="387" spans="3:5" ht="12.75">
      <c r="C387" s="6">
        <v>4280</v>
      </c>
      <c r="D387" t="s">
        <v>170</v>
      </c>
      <c r="E387" s="60">
        <v>100</v>
      </c>
    </row>
    <row r="388" spans="3:5" ht="12.75">
      <c r="C388" s="6">
        <v>4360</v>
      </c>
      <c r="D388" t="s">
        <v>217</v>
      </c>
      <c r="E388" s="60">
        <v>2000</v>
      </c>
    </row>
    <row r="389" spans="3:5" ht="12.75">
      <c r="C389" s="6">
        <v>4410</v>
      </c>
      <c r="D389" t="s">
        <v>50</v>
      </c>
      <c r="E389" s="60">
        <v>882</v>
      </c>
    </row>
    <row r="390" spans="3:5" ht="12.75">
      <c r="C390" s="6">
        <v>4440</v>
      </c>
      <c r="D390" t="s">
        <v>52</v>
      </c>
      <c r="E390" s="60">
        <v>6847</v>
      </c>
    </row>
    <row r="391" spans="2:5" ht="12.75">
      <c r="B391" s="6">
        <v>85230</v>
      </c>
      <c r="D391" t="s">
        <v>312</v>
      </c>
      <c r="E391" s="60">
        <f>SUM(E392:E392)</f>
        <v>191000</v>
      </c>
    </row>
    <row r="392" spans="3:5" ht="13.5" customHeight="1">
      <c r="C392" s="6">
        <v>3110</v>
      </c>
      <c r="D392" t="s">
        <v>57</v>
      </c>
      <c r="E392" s="60">
        <v>191000</v>
      </c>
    </row>
    <row r="393" ht="13.5" customHeight="1"/>
    <row r="394" spans="1:4" ht="12.75">
      <c r="A394" s="7">
        <v>852</v>
      </c>
      <c r="B394" s="7"/>
      <c r="C394" s="7"/>
      <c r="D394" s="5" t="s">
        <v>198</v>
      </c>
    </row>
    <row r="395" spans="2:5" ht="12.75">
      <c r="B395" s="6">
        <v>85213</v>
      </c>
      <c r="D395" t="s">
        <v>115</v>
      </c>
      <c r="E395" s="68">
        <f>SUM(E397:E397)</f>
        <v>67000</v>
      </c>
    </row>
    <row r="396" ht="12.75">
      <c r="D396" t="s">
        <v>150</v>
      </c>
    </row>
    <row r="397" spans="3:5" ht="12.75">
      <c r="C397" s="6">
        <v>4130</v>
      </c>
      <c r="D397" t="s">
        <v>113</v>
      </c>
      <c r="E397" s="60">
        <v>67000</v>
      </c>
    </row>
    <row r="399" spans="1:7" s="43" customFormat="1" ht="12.75">
      <c r="A399" s="44"/>
      <c r="B399" s="44">
        <v>85295</v>
      </c>
      <c r="C399" s="44"/>
      <c r="D399" s="43" t="s">
        <v>389</v>
      </c>
      <c r="E399" s="68">
        <f>SUM(E400:E405)</f>
        <v>12300</v>
      </c>
      <c r="G399" s="68"/>
    </row>
    <row r="400" spans="3:5" ht="12.75">
      <c r="C400" s="6">
        <v>4010</v>
      </c>
      <c r="D400" t="s">
        <v>40</v>
      </c>
      <c r="E400" s="60">
        <v>1704</v>
      </c>
    </row>
    <row r="401" spans="3:5" ht="12.75">
      <c r="C401" s="6">
        <v>4110</v>
      </c>
      <c r="D401" t="s">
        <v>42</v>
      </c>
      <c r="E401" s="60">
        <v>296</v>
      </c>
    </row>
    <row r="402" spans="3:5" ht="12.75">
      <c r="C402" s="6">
        <v>4120</v>
      </c>
      <c r="D402" t="s">
        <v>43</v>
      </c>
      <c r="E402" s="60">
        <v>14</v>
      </c>
    </row>
    <row r="403" spans="3:5" ht="12.75">
      <c r="C403" s="6">
        <v>4210</v>
      </c>
      <c r="D403" t="s">
        <v>46</v>
      </c>
      <c r="E403" s="60">
        <v>5786</v>
      </c>
    </row>
    <row r="404" spans="3:5" ht="12.75">
      <c r="C404" s="6">
        <v>4220</v>
      </c>
      <c r="D404" t="s">
        <v>55</v>
      </c>
      <c r="E404" s="60">
        <v>3500</v>
      </c>
    </row>
    <row r="405" spans="3:5" ht="12.75">
      <c r="C405" s="6">
        <v>4300</v>
      </c>
      <c r="D405" t="s">
        <v>49</v>
      </c>
      <c r="E405" s="60">
        <v>1000</v>
      </c>
    </row>
    <row r="407" spans="2:5" ht="12.75">
      <c r="B407" s="44">
        <v>85295</v>
      </c>
      <c r="C407" s="44"/>
      <c r="D407" s="43" t="s">
        <v>395</v>
      </c>
      <c r="E407" s="68">
        <f>SUM(E408:E412)</f>
        <v>19600</v>
      </c>
    </row>
    <row r="408" spans="3:5" ht="12.75">
      <c r="C408" s="6">
        <v>4010</v>
      </c>
      <c r="D408" t="s">
        <v>40</v>
      </c>
      <c r="E408" s="60">
        <v>14000</v>
      </c>
    </row>
    <row r="409" spans="3:5" ht="12.75">
      <c r="C409" s="6">
        <v>4110</v>
      </c>
      <c r="D409" t="s">
        <v>42</v>
      </c>
      <c r="E409" s="60">
        <v>2428</v>
      </c>
    </row>
    <row r="410" spans="3:5" ht="12.75">
      <c r="C410" s="6">
        <v>4120</v>
      </c>
      <c r="D410" t="s">
        <v>43</v>
      </c>
      <c r="E410" s="60">
        <v>343</v>
      </c>
    </row>
    <row r="411" spans="3:5" ht="12.75">
      <c r="C411" s="6">
        <v>4210</v>
      </c>
      <c r="D411" t="s">
        <v>46</v>
      </c>
      <c r="E411" s="60">
        <v>2000</v>
      </c>
    </row>
    <row r="412" spans="3:5" ht="12.75">
      <c r="C412" s="6">
        <v>4410</v>
      </c>
      <c r="D412" t="s">
        <v>50</v>
      </c>
      <c r="E412" s="60">
        <v>829</v>
      </c>
    </row>
    <row r="414" spans="1:5" ht="12.75">
      <c r="A414" s="7">
        <v>851</v>
      </c>
      <c r="B414" s="7"/>
      <c r="C414" s="7"/>
      <c r="D414" s="5" t="s">
        <v>28</v>
      </c>
      <c r="E414" s="66">
        <f>E418+E415+E439</f>
        <v>411000</v>
      </c>
    </row>
    <row r="415" spans="1:7" s="45" customFormat="1" ht="12.75">
      <c r="A415" s="39"/>
      <c r="B415" s="39">
        <v>85153</v>
      </c>
      <c r="C415" s="39"/>
      <c r="D415" s="45" t="s">
        <v>166</v>
      </c>
      <c r="E415" s="70">
        <f>SUM(E416:E417)</f>
        <v>2000</v>
      </c>
      <c r="G415" s="70"/>
    </row>
    <row r="416" spans="1:5" ht="12.75">
      <c r="A416" s="7"/>
      <c r="B416" s="7"/>
      <c r="C416" s="6">
        <v>4210</v>
      </c>
      <c r="D416" t="s">
        <v>46</v>
      </c>
      <c r="E416" s="70">
        <v>524</v>
      </c>
    </row>
    <row r="417" spans="1:5" ht="12.75">
      <c r="A417" s="7"/>
      <c r="B417" s="7"/>
      <c r="C417" s="6">
        <v>4300</v>
      </c>
      <c r="D417" t="s">
        <v>49</v>
      </c>
      <c r="E417" s="70">
        <v>1476</v>
      </c>
    </row>
    <row r="418" spans="2:5" ht="12.75">
      <c r="B418" s="6">
        <v>85154</v>
      </c>
      <c r="D418" t="s">
        <v>29</v>
      </c>
      <c r="E418" s="60">
        <f>SUM(E419:E438)</f>
        <v>403000</v>
      </c>
    </row>
    <row r="419" spans="3:5" ht="12.75">
      <c r="C419" s="6">
        <v>3020</v>
      </c>
      <c r="D419" t="s">
        <v>39</v>
      </c>
      <c r="E419" s="60">
        <v>1790</v>
      </c>
    </row>
    <row r="420" spans="3:5" ht="12.75">
      <c r="C420" s="6">
        <v>4010</v>
      </c>
      <c r="D420" t="s">
        <v>40</v>
      </c>
      <c r="E420" s="60">
        <v>213880</v>
      </c>
    </row>
    <row r="421" spans="3:7" ht="12.75">
      <c r="C421" s="6">
        <v>4040</v>
      </c>
      <c r="D421" t="s">
        <v>41</v>
      </c>
      <c r="E421" s="60">
        <v>17700</v>
      </c>
      <c r="G421"/>
    </row>
    <row r="422" spans="3:7" ht="12.75">
      <c r="C422" s="6">
        <v>4110</v>
      </c>
      <c r="D422" t="s">
        <v>42</v>
      </c>
      <c r="E422" s="60">
        <v>40460</v>
      </c>
      <c r="G422"/>
    </row>
    <row r="423" spans="3:7" ht="12.75">
      <c r="C423" s="6">
        <v>4120</v>
      </c>
      <c r="D423" t="s">
        <v>43</v>
      </c>
      <c r="E423" s="60">
        <v>5670</v>
      </c>
      <c r="G423"/>
    </row>
    <row r="424" spans="3:7" ht="12.75">
      <c r="C424" s="6">
        <v>4140</v>
      </c>
      <c r="D424" t="s">
        <v>193</v>
      </c>
      <c r="E424" s="60">
        <v>100</v>
      </c>
      <c r="G424"/>
    </row>
    <row r="425" spans="3:7" ht="12.75">
      <c r="C425" s="6">
        <v>4170</v>
      </c>
      <c r="D425" t="s">
        <v>154</v>
      </c>
      <c r="E425" s="60">
        <v>11024</v>
      </c>
      <c r="G425"/>
    </row>
    <row r="426" spans="3:7" ht="12.75">
      <c r="C426" s="6">
        <v>4210</v>
      </c>
      <c r="D426" t="s">
        <v>46</v>
      </c>
      <c r="E426" s="60">
        <v>14000</v>
      </c>
      <c r="G426"/>
    </row>
    <row r="427" spans="3:7" ht="12.75">
      <c r="C427" s="6">
        <v>4260</v>
      </c>
      <c r="D427" t="s">
        <v>47</v>
      </c>
      <c r="E427" s="60">
        <v>19000</v>
      </c>
      <c r="G427"/>
    </row>
    <row r="428" spans="3:7" ht="12.75">
      <c r="C428" s="6">
        <v>4270</v>
      </c>
      <c r="D428" t="s">
        <v>48</v>
      </c>
      <c r="E428" s="60">
        <v>2300</v>
      </c>
      <c r="G428"/>
    </row>
    <row r="429" spans="3:7" ht="12.75">
      <c r="C429" s="6">
        <v>4280</v>
      </c>
      <c r="D429" t="s">
        <v>170</v>
      </c>
      <c r="E429" s="60">
        <v>100</v>
      </c>
      <c r="G429"/>
    </row>
    <row r="430" spans="3:7" ht="12.75">
      <c r="C430" s="6">
        <v>4300</v>
      </c>
      <c r="D430" t="s">
        <v>49</v>
      </c>
      <c r="E430" s="60">
        <v>62000</v>
      </c>
      <c r="G430"/>
    </row>
    <row r="431" spans="3:7" ht="12.75">
      <c r="C431" s="6">
        <v>4360</v>
      </c>
      <c r="D431" t="s">
        <v>217</v>
      </c>
      <c r="E431" s="60">
        <v>4600</v>
      </c>
      <c r="G431"/>
    </row>
    <row r="432" spans="3:7" ht="12.75">
      <c r="C432" s="6">
        <v>4410</v>
      </c>
      <c r="D432" t="s">
        <v>50</v>
      </c>
      <c r="E432" s="60">
        <v>1000</v>
      </c>
      <c r="G432"/>
    </row>
    <row r="433" spans="3:7" ht="12.75">
      <c r="C433" s="6">
        <v>4430</v>
      </c>
      <c r="D433" t="s">
        <v>51</v>
      </c>
      <c r="E433" s="60">
        <v>1150</v>
      </c>
      <c r="G433"/>
    </row>
    <row r="434" spans="3:7" ht="12.75">
      <c r="C434" s="6">
        <v>4440</v>
      </c>
      <c r="D434" t="s">
        <v>52</v>
      </c>
      <c r="E434" s="60">
        <v>5426</v>
      </c>
      <c r="G434"/>
    </row>
    <row r="435" spans="3:7" ht="12.75">
      <c r="C435" s="6">
        <v>4480</v>
      </c>
      <c r="D435" t="s">
        <v>60</v>
      </c>
      <c r="E435" s="60">
        <v>1000</v>
      </c>
      <c r="G435"/>
    </row>
    <row r="436" spans="1:7" ht="12.75">
      <c r="A436" s="3"/>
      <c r="B436" s="3"/>
      <c r="C436" s="6">
        <v>4520</v>
      </c>
      <c r="D436" t="s">
        <v>247</v>
      </c>
      <c r="E436" s="60">
        <v>800</v>
      </c>
      <c r="G436"/>
    </row>
    <row r="437" spans="3:5" ht="12.75">
      <c r="C437" s="6">
        <v>4700</v>
      </c>
      <c r="D437" t="s">
        <v>177</v>
      </c>
      <c r="E437" s="60">
        <v>1000</v>
      </c>
    </row>
    <row r="438" ht="12.75">
      <c r="D438" t="s">
        <v>178</v>
      </c>
    </row>
    <row r="439" spans="2:5" ht="12.75">
      <c r="B439" s="6">
        <v>85195</v>
      </c>
      <c r="D439" t="s">
        <v>378</v>
      </c>
      <c r="E439" s="60">
        <f>SUM(E440:E442)</f>
        <v>6000</v>
      </c>
    </row>
    <row r="440" spans="3:5" ht="12.75">
      <c r="C440" s="6">
        <v>4010</v>
      </c>
      <c r="D440" t="s">
        <v>40</v>
      </c>
      <c r="E440" s="60">
        <v>5020</v>
      </c>
    </row>
    <row r="441" spans="3:5" ht="12.75">
      <c r="C441" s="6">
        <v>4110</v>
      </c>
      <c r="D441" t="s">
        <v>42</v>
      </c>
      <c r="E441" s="60">
        <v>890</v>
      </c>
    </row>
    <row r="442" spans="3:5" ht="12.75">
      <c r="C442" s="6">
        <v>4120</v>
      </c>
      <c r="D442" t="s">
        <v>43</v>
      </c>
      <c r="E442" s="60">
        <v>90</v>
      </c>
    </row>
    <row r="444" spans="1:7" s="43" customFormat="1" ht="12.75">
      <c r="A444" s="44">
        <v>855</v>
      </c>
      <c r="B444" s="44"/>
      <c r="C444" s="44"/>
      <c r="D444" s="43" t="s">
        <v>297</v>
      </c>
      <c r="E444" s="68">
        <f>E445+E462+E458</f>
        <v>437042</v>
      </c>
      <c r="G444" s="68"/>
    </row>
    <row r="445" spans="2:5" ht="12.75">
      <c r="B445" s="39">
        <v>85504</v>
      </c>
      <c r="C445" s="39"/>
      <c r="D445" s="45" t="s">
        <v>246</v>
      </c>
      <c r="E445" s="70">
        <f>SUM(E446:E457)</f>
        <v>184541</v>
      </c>
    </row>
    <row r="446" spans="2:5" ht="12.75">
      <c r="B446" s="39"/>
      <c r="C446" s="6">
        <v>3020</v>
      </c>
      <c r="D446" t="s">
        <v>39</v>
      </c>
      <c r="E446" s="70">
        <v>1773</v>
      </c>
    </row>
    <row r="447" spans="2:5" ht="12.75">
      <c r="B447" s="39"/>
      <c r="C447" s="6">
        <v>4010</v>
      </c>
      <c r="D447" t="s">
        <v>40</v>
      </c>
      <c r="E447" s="70">
        <v>127465</v>
      </c>
    </row>
    <row r="448" spans="2:5" ht="12.75">
      <c r="B448" s="39"/>
      <c r="C448" s="6">
        <v>4040</v>
      </c>
      <c r="D448" t="s">
        <v>41</v>
      </c>
      <c r="E448" s="70">
        <v>12229</v>
      </c>
    </row>
    <row r="449" spans="2:5" ht="12.75">
      <c r="B449" s="39"/>
      <c r="C449" s="6">
        <v>4110</v>
      </c>
      <c r="D449" t="s">
        <v>42</v>
      </c>
      <c r="E449" s="70">
        <v>24083</v>
      </c>
    </row>
    <row r="450" spans="2:5" ht="12.75">
      <c r="B450" s="39"/>
      <c r="C450" s="6">
        <v>4120</v>
      </c>
      <c r="D450" t="s">
        <v>43</v>
      </c>
      <c r="E450" s="70">
        <v>3399</v>
      </c>
    </row>
    <row r="451" spans="2:5" ht="12.75">
      <c r="B451" s="39"/>
      <c r="C451" s="6">
        <v>4210</v>
      </c>
      <c r="D451" t="s">
        <v>46</v>
      </c>
      <c r="E451" s="70">
        <v>1060</v>
      </c>
    </row>
    <row r="452" spans="2:5" ht="12.75">
      <c r="B452" s="39"/>
      <c r="C452" s="6">
        <v>4260</v>
      </c>
      <c r="D452" t="s">
        <v>47</v>
      </c>
      <c r="E452" s="70">
        <v>3430</v>
      </c>
    </row>
    <row r="453" spans="2:5" ht="12.75">
      <c r="B453" s="39"/>
      <c r="C453" s="6">
        <v>4300</v>
      </c>
      <c r="D453" t="s">
        <v>49</v>
      </c>
      <c r="E453" s="70">
        <v>1150</v>
      </c>
    </row>
    <row r="454" spans="2:5" ht="12.75">
      <c r="B454" s="39"/>
      <c r="C454" s="6">
        <v>4360</v>
      </c>
      <c r="D454" t="s">
        <v>217</v>
      </c>
      <c r="E454" s="70">
        <v>1833</v>
      </c>
    </row>
    <row r="455" spans="2:5" ht="12.75">
      <c r="B455" s="39"/>
      <c r="C455" s="6">
        <v>4410</v>
      </c>
      <c r="D455" t="s">
        <v>50</v>
      </c>
      <c r="E455" s="70">
        <v>3468</v>
      </c>
    </row>
    <row r="456" spans="2:5" ht="12.75">
      <c r="B456" s="39"/>
      <c r="C456" s="6">
        <v>4440</v>
      </c>
      <c r="D456" t="s">
        <v>52</v>
      </c>
      <c r="E456" s="70">
        <v>4651</v>
      </c>
    </row>
    <row r="457" spans="2:5" ht="12.75">
      <c r="B457" s="39"/>
      <c r="C457" s="6">
        <v>4700</v>
      </c>
      <c r="D457" t="s">
        <v>173</v>
      </c>
      <c r="E457" s="70">
        <v>0</v>
      </c>
    </row>
    <row r="458" spans="1:7" s="43" customFormat="1" ht="12.75">
      <c r="A458" s="44"/>
      <c r="B458" s="44">
        <v>85504</v>
      </c>
      <c r="C458" s="44"/>
      <c r="D458" s="43" t="s">
        <v>246</v>
      </c>
      <c r="E458" s="68">
        <f>SUM(E459:E461)</f>
        <v>5101</v>
      </c>
      <c r="G458" s="68"/>
    </row>
    <row r="459" spans="2:5" ht="12.75">
      <c r="B459" s="39"/>
      <c r="C459" s="6">
        <v>4010</v>
      </c>
      <c r="D459" t="s">
        <v>40</v>
      </c>
      <c r="E459" s="70">
        <v>4257</v>
      </c>
    </row>
    <row r="460" spans="2:5" ht="12.75">
      <c r="B460" s="39"/>
      <c r="C460" s="6">
        <v>4110</v>
      </c>
      <c r="D460" t="s">
        <v>42</v>
      </c>
      <c r="E460" s="70">
        <v>739</v>
      </c>
    </row>
    <row r="461" spans="2:5" ht="12.75">
      <c r="B461" s="39"/>
      <c r="C461" s="6">
        <v>4120</v>
      </c>
      <c r="D461" t="s">
        <v>43</v>
      </c>
      <c r="E461" s="70">
        <v>105</v>
      </c>
    </row>
    <row r="462" spans="2:5" ht="12.75">
      <c r="B462" s="28" t="s">
        <v>311</v>
      </c>
      <c r="C462" s="47"/>
      <c r="D462" s="56" t="s">
        <v>245</v>
      </c>
      <c r="E462" s="79">
        <f>E463</f>
        <v>247400</v>
      </c>
    </row>
    <row r="463" spans="2:5" ht="12.75">
      <c r="B463" s="46"/>
      <c r="C463" s="47">
        <v>4330</v>
      </c>
      <c r="D463" s="36" t="s">
        <v>255</v>
      </c>
      <c r="E463" s="79">
        <v>247400</v>
      </c>
    </row>
    <row r="464" spans="2:5" ht="12.75">
      <c r="B464" s="46"/>
      <c r="C464" s="47"/>
      <c r="D464" s="36" t="s">
        <v>152</v>
      </c>
      <c r="E464" s="79"/>
    </row>
    <row r="465" ht="12.75" customHeight="1"/>
    <row r="466" spans="1:7" s="43" customFormat="1" ht="12.75">
      <c r="A466" s="44">
        <v>853</v>
      </c>
      <c r="B466" s="44"/>
      <c r="C466" s="44"/>
      <c r="D466" s="43" t="s">
        <v>317</v>
      </c>
      <c r="E466" s="68">
        <f>E467</f>
        <v>277000.00000000006</v>
      </c>
      <c r="G466" s="68"/>
    </row>
    <row r="467" spans="2:5" ht="12.75">
      <c r="B467" s="6">
        <v>85395</v>
      </c>
      <c r="D467" t="s">
        <v>378</v>
      </c>
      <c r="E467" s="60">
        <f>SUM(E468:E477)</f>
        <v>277000.00000000006</v>
      </c>
    </row>
    <row r="468" spans="3:5" ht="12.75">
      <c r="C468" s="6">
        <v>4017</v>
      </c>
      <c r="D468" t="s">
        <v>40</v>
      </c>
      <c r="E468" s="60">
        <v>63007.04</v>
      </c>
    </row>
    <row r="469" spans="3:5" ht="12.75">
      <c r="C469" s="6">
        <v>4019</v>
      </c>
      <c r="D469" t="s">
        <v>40</v>
      </c>
      <c r="E469" s="60">
        <v>10041.48</v>
      </c>
    </row>
    <row r="470" spans="3:5" ht="12.75">
      <c r="C470" s="6">
        <v>4117</v>
      </c>
      <c r="D470" t="s">
        <v>42</v>
      </c>
      <c r="E470" s="60">
        <v>29292.99</v>
      </c>
    </row>
    <row r="471" spans="3:5" ht="12.75">
      <c r="C471" s="6">
        <v>4119</v>
      </c>
      <c r="D471" t="s">
        <v>42</v>
      </c>
      <c r="E471" s="60">
        <v>5605.66</v>
      </c>
    </row>
    <row r="472" spans="3:5" ht="12.75">
      <c r="C472" s="6">
        <v>4127</v>
      </c>
      <c r="D472" t="s">
        <v>43</v>
      </c>
      <c r="E472" s="60">
        <v>2045.99</v>
      </c>
    </row>
    <row r="473" spans="3:5" ht="12.75">
      <c r="C473" s="6">
        <v>4129</v>
      </c>
      <c r="D473" t="s">
        <v>43</v>
      </c>
      <c r="E473" s="60">
        <v>569.24</v>
      </c>
    </row>
    <row r="474" spans="3:5" ht="12.75">
      <c r="C474" s="6">
        <v>4177</v>
      </c>
      <c r="D474" t="s">
        <v>154</v>
      </c>
      <c r="E474" s="60">
        <v>105735.47</v>
      </c>
    </row>
    <row r="475" spans="3:5" ht="12.75">
      <c r="C475" s="6">
        <v>4179</v>
      </c>
      <c r="D475" t="s">
        <v>154</v>
      </c>
      <c r="E475" s="60">
        <v>22289.73</v>
      </c>
    </row>
    <row r="476" spans="3:5" ht="12.75">
      <c r="C476" s="6">
        <v>4217</v>
      </c>
      <c r="D476" t="s">
        <v>46</v>
      </c>
      <c r="E476" s="60">
        <v>35368.51</v>
      </c>
    </row>
    <row r="477" spans="3:5" ht="12.75">
      <c r="C477" s="6">
        <v>4219</v>
      </c>
      <c r="D477" t="s">
        <v>46</v>
      </c>
      <c r="E477" s="60">
        <v>3043.89</v>
      </c>
    </row>
    <row r="487" ht="14.25" customHeight="1">
      <c r="G487"/>
    </row>
    <row r="488" spans="5:7" ht="12.75">
      <c r="E488" s="60" t="s">
        <v>27</v>
      </c>
      <c r="G488"/>
    </row>
    <row r="489" spans="4:7" ht="12.75">
      <c r="D489" s="7" t="s">
        <v>337</v>
      </c>
      <c r="E489" s="60" t="s">
        <v>400</v>
      </c>
      <c r="G489"/>
    </row>
    <row r="490" spans="4:7" ht="12.75">
      <c r="D490" s="7" t="s">
        <v>3</v>
      </c>
      <c r="E490" s="60" t="s">
        <v>137</v>
      </c>
      <c r="G490"/>
    </row>
    <row r="491" spans="5:7" ht="12.75">
      <c r="E491" s="60" t="s">
        <v>401</v>
      </c>
      <c r="G491"/>
    </row>
    <row r="492" spans="1:7" ht="12.75">
      <c r="A492" s="1" t="s">
        <v>0</v>
      </c>
      <c r="B492" s="1" t="s">
        <v>5</v>
      </c>
      <c r="C492" s="1" t="s">
        <v>6</v>
      </c>
      <c r="D492" s="1" t="s">
        <v>7</v>
      </c>
      <c r="E492" s="62" t="s">
        <v>8</v>
      </c>
      <c r="G492"/>
    </row>
    <row r="493" spans="1:7" ht="12.75">
      <c r="A493" s="7">
        <v>926</v>
      </c>
      <c r="B493" s="7"/>
      <c r="C493" s="7"/>
      <c r="D493" s="5" t="s">
        <v>231</v>
      </c>
      <c r="E493" s="66">
        <f>E494</f>
        <v>3172432</v>
      </c>
      <c r="G493"/>
    </row>
    <row r="494" spans="2:7" ht="12.75">
      <c r="B494" s="6">
        <v>92604</v>
      </c>
      <c r="D494" t="s">
        <v>59</v>
      </c>
      <c r="E494" s="60">
        <f>SUM(E495:E517)</f>
        <v>3172432</v>
      </c>
      <c r="G494"/>
    </row>
    <row r="495" spans="3:7" ht="12.75">
      <c r="C495" s="6">
        <v>3020</v>
      </c>
      <c r="D495" t="s">
        <v>39</v>
      </c>
      <c r="E495" s="60">
        <v>14000</v>
      </c>
      <c r="G495"/>
    </row>
    <row r="496" spans="3:7" ht="12.75">
      <c r="C496" s="6">
        <v>4010</v>
      </c>
      <c r="D496" t="s">
        <v>40</v>
      </c>
      <c r="E496" s="60">
        <v>1335880</v>
      </c>
      <c r="G496"/>
    </row>
    <row r="497" spans="3:7" ht="12.75">
      <c r="C497" s="6">
        <v>4040</v>
      </c>
      <c r="D497" t="s">
        <v>41</v>
      </c>
      <c r="E497" s="60">
        <v>104050</v>
      </c>
      <c r="G497"/>
    </row>
    <row r="498" spans="3:7" ht="12.75">
      <c r="C498" s="6">
        <v>4110</v>
      </c>
      <c r="D498" t="s">
        <v>42</v>
      </c>
      <c r="E498" s="60">
        <v>255000</v>
      </c>
      <c r="G498"/>
    </row>
    <row r="499" spans="3:7" ht="12.75">
      <c r="C499" s="6">
        <v>4120</v>
      </c>
      <c r="D499" t="s">
        <v>43</v>
      </c>
      <c r="E499" s="60">
        <v>35000</v>
      </c>
      <c r="G499"/>
    </row>
    <row r="500" spans="3:7" ht="12.75">
      <c r="C500" s="6">
        <v>4170</v>
      </c>
      <c r="D500" t="s">
        <v>154</v>
      </c>
      <c r="E500" s="60">
        <v>10000</v>
      </c>
      <c r="G500"/>
    </row>
    <row r="501" spans="1:7" ht="12.75">
      <c r="A501"/>
      <c r="B501"/>
      <c r="C501" s="6">
        <v>4190</v>
      </c>
      <c r="D501" t="s">
        <v>285</v>
      </c>
      <c r="E501" s="60">
        <v>2000</v>
      </c>
      <c r="G501"/>
    </row>
    <row r="502" spans="1:7" ht="12.75">
      <c r="A502"/>
      <c r="B502"/>
      <c r="C502" s="6">
        <v>4210</v>
      </c>
      <c r="D502" t="s">
        <v>46</v>
      </c>
      <c r="E502" s="60">
        <v>126873</v>
      </c>
      <c r="G502"/>
    </row>
    <row r="503" spans="1:7" ht="12.75">
      <c r="A503"/>
      <c r="B503"/>
      <c r="C503" s="6">
        <v>4220</v>
      </c>
      <c r="D503" t="s">
        <v>55</v>
      </c>
      <c r="E503" s="60">
        <v>1000</v>
      </c>
      <c r="G503"/>
    </row>
    <row r="504" spans="1:7" ht="12.75">
      <c r="A504"/>
      <c r="B504"/>
      <c r="C504" s="6">
        <v>4260</v>
      </c>
      <c r="D504" t="s">
        <v>47</v>
      </c>
      <c r="E504" s="60">
        <v>850000</v>
      </c>
      <c r="G504"/>
    </row>
    <row r="505" spans="1:7" ht="12.75">
      <c r="A505"/>
      <c r="B505"/>
      <c r="C505" s="6">
        <v>4270</v>
      </c>
      <c r="D505" t="s">
        <v>48</v>
      </c>
      <c r="E505" s="60">
        <v>83000</v>
      </c>
      <c r="G505"/>
    </row>
    <row r="506" spans="1:7" ht="12.75">
      <c r="A506"/>
      <c r="B506"/>
      <c r="C506" s="6">
        <v>4280</v>
      </c>
      <c r="D506" t="s">
        <v>170</v>
      </c>
      <c r="E506" s="60">
        <v>3200</v>
      </c>
      <c r="G506"/>
    </row>
    <row r="507" spans="1:7" ht="12.75">
      <c r="A507"/>
      <c r="B507"/>
      <c r="C507" s="6">
        <v>4300</v>
      </c>
      <c r="D507" t="s">
        <v>49</v>
      </c>
      <c r="E507" s="60">
        <v>92263</v>
      </c>
      <c r="G507"/>
    </row>
    <row r="508" spans="1:7" ht="12.75">
      <c r="A508"/>
      <c r="B508"/>
      <c r="C508" s="6">
        <v>4360</v>
      </c>
      <c r="D508" t="s">
        <v>217</v>
      </c>
      <c r="E508" s="60">
        <v>5500</v>
      </c>
      <c r="G508"/>
    </row>
    <row r="509" spans="1:7" ht="12.75">
      <c r="A509"/>
      <c r="B509"/>
      <c r="C509" s="6">
        <v>4410</v>
      </c>
      <c r="D509" t="s">
        <v>50</v>
      </c>
      <c r="E509" s="60">
        <v>3500</v>
      </c>
      <c r="G509"/>
    </row>
    <row r="510" spans="1:7" ht="12.75">
      <c r="A510"/>
      <c r="B510"/>
      <c r="C510" s="6">
        <v>4430</v>
      </c>
      <c r="D510" t="s">
        <v>51</v>
      </c>
      <c r="E510" s="60">
        <v>23000</v>
      </c>
      <c r="G510"/>
    </row>
    <row r="511" spans="1:7" ht="12.75">
      <c r="A511"/>
      <c r="B511"/>
      <c r="C511" s="6">
        <v>4440</v>
      </c>
      <c r="D511" t="s">
        <v>52</v>
      </c>
      <c r="E511" s="60">
        <v>55551</v>
      </c>
      <c r="G511"/>
    </row>
    <row r="512" spans="1:7" ht="12.75">
      <c r="A512"/>
      <c r="B512"/>
      <c r="C512" s="6">
        <v>4480</v>
      </c>
      <c r="D512" t="s">
        <v>60</v>
      </c>
      <c r="E512" s="60">
        <v>75126</v>
      </c>
      <c r="G512"/>
    </row>
    <row r="513" spans="1:7" ht="12.75">
      <c r="A513"/>
      <c r="B513"/>
      <c r="C513" s="6">
        <v>4520</v>
      </c>
      <c r="D513" t="s">
        <v>313</v>
      </c>
      <c r="E513" s="60">
        <v>10075</v>
      </c>
      <c r="G513"/>
    </row>
    <row r="514" spans="1:7" ht="12.75">
      <c r="A514"/>
      <c r="B514"/>
      <c r="D514" t="s">
        <v>168</v>
      </c>
      <c r="G514"/>
    </row>
    <row r="515" spans="1:7" ht="12.75">
      <c r="A515"/>
      <c r="B515"/>
      <c r="C515" s="6">
        <v>4530</v>
      </c>
      <c r="D515" t="s">
        <v>281</v>
      </c>
      <c r="E515" s="60">
        <v>8000</v>
      </c>
      <c r="G515"/>
    </row>
    <row r="516" spans="1:7" ht="12.75">
      <c r="A516"/>
      <c r="B516"/>
      <c r="C516" s="6">
        <v>4700</v>
      </c>
      <c r="D516" t="s">
        <v>173</v>
      </c>
      <c r="E516" s="60">
        <v>2000</v>
      </c>
      <c r="G516"/>
    </row>
    <row r="517" spans="3:7" ht="12.75">
      <c r="C517" s="6">
        <v>6050</v>
      </c>
      <c r="D517" t="s">
        <v>169</v>
      </c>
      <c r="E517" s="60">
        <v>77414</v>
      </c>
      <c r="G517"/>
    </row>
    <row r="526" spans="5:7" ht="12.75">
      <c r="E526" s="60" t="s">
        <v>26</v>
      </c>
      <c r="G526"/>
    </row>
    <row r="527" spans="4:7" ht="12.75">
      <c r="D527" s="7" t="s">
        <v>337</v>
      </c>
      <c r="E527" s="60" t="s">
        <v>400</v>
      </c>
      <c r="G527"/>
    </row>
    <row r="528" spans="4:7" ht="12.75">
      <c r="D528" s="6" t="s">
        <v>15</v>
      </c>
      <c r="E528" s="60" t="s">
        <v>137</v>
      </c>
      <c r="G528"/>
    </row>
    <row r="529" spans="5:7" ht="12.75">
      <c r="E529" s="60" t="s">
        <v>401</v>
      </c>
      <c r="G529"/>
    </row>
    <row r="530" spans="1:7" ht="12.75">
      <c r="A530" s="1" t="s">
        <v>0</v>
      </c>
      <c r="B530" s="1" t="s">
        <v>5</v>
      </c>
      <c r="C530" s="1" t="s">
        <v>6</v>
      </c>
      <c r="D530" s="1" t="s">
        <v>7</v>
      </c>
      <c r="E530" s="62" t="s">
        <v>8</v>
      </c>
      <c r="G530"/>
    </row>
    <row r="531" spans="1:7" ht="12.75">
      <c r="A531" s="7">
        <v>855</v>
      </c>
      <c r="B531" s="7"/>
      <c r="C531" s="7"/>
      <c r="D531" s="5" t="s">
        <v>297</v>
      </c>
      <c r="E531" s="66">
        <f>SUM(E532)</f>
        <v>670000</v>
      </c>
      <c r="G531"/>
    </row>
    <row r="532" spans="2:7" ht="12.75">
      <c r="B532" s="6">
        <v>85505</v>
      </c>
      <c r="D532" t="s">
        <v>300</v>
      </c>
      <c r="E532" s="60">
        <f>SUM(E533:E553)</f>
        <v>670000</v>
      </c>
      <c r="G532"/>
    </row>
    <row r="533" spans="1:7" ht="12.75">
      <c r="A533"/>
      <c r="B533"/>
      <c r="C533" s="6">
        <v>3020</v>
      </c>
      <c r="D533" t="s">
        <v>39</v>
      </c>
      <c r="E533" s="60">
        <v>600</v>
      </c>
      <c r="G533"/>
    </row>
    <row r="534" spans="1:7" ht="12.75">
      <c r="A534"/>
      <c r="B534"/>
      <c r="C534" s="6">
        <v>4010</v>
      </c>
      <c r="D534" t="s">
        <v>40</v>
      </c>
      <c r="E534" s="60">
        <v>434948</v>
      </c>
      <c r="G534"/>
    </row>
    <row r="535" spans="1:7" ht="12.75">
      <c r="A535"/>
      <c r="B535"/>
      <c r="C535" s="6">
        <v>4040</v>
      </c>
      <c r="D535" t="s">
        <v>41</v>
      </c>
      <c r="E535" s="60">
        <v>32099</v>
      </c>
      <c r="G535"/>
    </row>
    <row r="536" spans="1:7" ht="12.75">
      <c r="A536"/>
      <c r="B536"/>
      <c r="C536" s="6">
        <v>4110</v>
      </c>
      <c r="D536" t="s">
        <v>42</v>
      </c>
      <c r="E536" s="60">
        <v>79855</v>
      </c>
      <c r="G536"/>
    </row>
    <row r="537" spans="1:7" ht="12.75">
      <c r="A537"/>
      <c r="B537"/>
      <c r="C537" s="6">
        <v>4120</v>
      </c>
      <c r="D537" t="s">
        <v>43</v>
      </c>
      <c r="E537" s="60">
        <v>8425</v>
      </c>
      <c r="G537"/>
    </row>
    <row r="538" spans="1:7" ht="12.75">
      <c r="A538"/>
      <c r="B538"/>
      <c r="C538" s="6">
        <v>4170</v>
      </c>
      <c r="D538" t="s">
        <v>154</v>
      </c>
      <c r="E538" s="60">
        <v>1500</v>
      </c>
      <c r="G538"/>
    </row>
    <row r="539" spans="1:7" ht="12.75">
      <c r="A539"/>
      <c r="B539"/>
      <c r="C539" s="6">
        <v>4210</v>
      </c>
      <c r="D539" t="s">
        <v>46</v>
      </c>
      <c r="E539" s="60">
        <v>16532</v>
      </c>
      <c r="G539"/>
    </row>
    <row r="540" spans="1:7" ht="12.75">
      <c r="A540"/>
      <c r="B540"/>
      <c r="C540" s="6">
        <v>4220</v>
      </c>
      <c r="D540" t="s">
        <v>55</v>
      </c>
      <c r="E540" s="60">
        <v>13192</v>
      </c>
      <c r="G540"/>
    </row>
    <row r="541" spans="1:7" ht="12.75">
      <c r="A541"/>
      <c r="B541"/>
      <c r="C541" s="6">
        <v>4230</v>
      </c>
      <c r="D541" t="s">
        <v>226</v>
      </c>
      <c r="E541" s="60">
        <v>0</v>
      </c>
      <c r="G541"/>
    </row>
    <row r="542" spans="1:7" ht="12.75">
      <c r="A542"/>
      <c r="B542"/>
      <c r="C542" s="6">
        <v>4240</v>
      </c>
      <c r="D542" t="s">
        <v>274</v>
      </c>
      <c r="E542" s="60">
        <v>3740</v>
      </c>
      <c r="G542"/>
    </row>
    <row r="543" spans="1:7" ht="12.75">
      <c r="A543"/>
      <c r="B543"/>
      <c r="C543" s="6">
        <v>4260</v>
      </c>
      <c r="D543" t="s">
        <v>47</v>
      </c>
      <c r="E543" s="60">
        <v>36680</v>
      </c>
      <c r="G543"/>
    </row>
    <row r="544" spans="1:7" ht="12.75">
      <c r="A544"/>
      <c r="B544"/>
      <c r="C544" s="6">
        <v>4270</v>
      </c>
      <c r="D544" t="s">
        <v>48</v>
      </c>
      <c r="E544" s="60">
        <v>1820</v>
      </c>
      <c r="G544"/>
    </row>
    <row r="545" spans="1:7" ht="12.75">
      <c r="A545"/>
      <c r="B545"/>
      <c r="C545" s="6">
        <v>4280</v>
      </c>
      <c r="D545" t="s">
        <v>170</v>
      </c>
      <c r="E545" s="60">
        <v>300</v>
      </c>
      <c r="G545"/>
    </row>
    <row r="546" spans="1:7" ht="12.75">
      <c r="A546"/>
      <c r="B546"/>
      <c r="C546" s="6">
        <v>4300</v>
      </c>
      <c r="D546" t="s">
        <v>49</v>
      </c>
      <c r="E546" s="60">
        <v>15535</v>
      </c>
      <c r="G546"/>
    </row>
    <row r="547" spans="1:7" ht="12.75">
      <c r="A547"/>
      <c r="B547"/>
      <c r="C547" s="6">
        <v>4360</v>
      </c>
      <c r="D547" t="s">
        <v>217</v>
      </c>
      <c r="E547" s="60">
        <v>1000</v>
      </c>
      <c r="G547"/>
    </row>
    <row r="548" spans="1:7" ht="12.75">
      <c r="A548"/>
      <c r="B548"/>
      <c r="C548" s="6">
        <v>4410</v>
      </c>
      <c r="D548" t="s">
        <v>50</v>
      </c>
      <c r="E548" s="60">
        <v>0</v>
      </c>
      <c r="G548"/>
    </row>
    <row r="549" spans="3:7" ht="12.75">
      <c r="C549" s="6">
        <v>4440</v>
      </c>
      <c r="D549" t="s">
        <v>52</v>
      </c>
      <c r="E549" s="60">
        <v>22220</v>
      </c>
      <c r="G549"/>
    </row>
    <row r="550" spans="3:7" ht="12.75">
      <c r="C550" s="6">
        <v>4520</v>
      </c>
      <c r="D550" t="s">
        <v>257</v>
      </c>
      <c r="E550" s="60">
        <v>825</v>
      </c>
      <c r="G550"/>
    </row>
    <row r="551" spans="3:7" ht="12.75">
      <c r="C551" s="6">
        <v>4610</v>
      </c>
      <c r="D551" t="s">
        <v>347</v>
      </c>
      <c r="E551" s="60">
        <v>229</v>
      </c>
      <c r="G551"/>
    </row>
    <row r="552" spans="3:7" ht="12.75">
      <c r="C552" s="6">
        <v>4700</v>
      </c>
      <c r="D552" t="s">
        <v>171</v>
      </c>
      <c r="E552" s="60">
        <v>500</v>
      </c>
      <c r="G552"/>
    </row>
    <row r="553" spans="4:7" ht="12.75">
      <c r="D553" t="s">
        <v>172</v>
      </c>
      <c r="G553"/>
    </row>
    <row r="558" spans="1:7" ht="12.75">
      <c r="A558" s="44"/>
      <c r="B558" s="40"/>
      <c r="C558" s="41"/>
      <c r="D558" s="42"/>
      <c r="E558" s="96"/>
      <c r="G558"/>
    </row>
    <row r="559" spans="2:7" ht="12.75">
      <c r="B559" s="28"/>
      <c r="C559" s="47"/>
      <c r="D559" s="36"/>
      <c r="E559" s="89"/>
      <c r="G559"/>
    </row>
    <row r="560" spans="2:7" ht="12.75">
      <c r="B560" s="46"/>
      <c r="E560" s="89"/>
      <c r="G560"/>
    </row>
    <row r="561" spans="2:7" ht="12.75">
      <c r="B561" s="46"/>
      <c r="E561" s="89"/>
      <c r="G561"/>
    </row>
    <row r="569" ht="12.75">
      <c r="E569" s="60" t="s">
        <v>179</v>
      </c>
    </row>
    <row r="570" spans="4:5" ht="12.75">
      <c r="D570" s="7" t="s">
        <v>339</v>
      </c>
      <c r="E570" s="60" t="s">
        <v>400</v>
      </c>
    </row>
    <row r="571" spans="4:5" ht="12.75">
      <c r="D571" s="6" t="s">
        <v>16</v>
      </c>
      <c r="E571" s="60" t="s">
        <v>137</v>
      </c>
    </row>
    <row r="572" ht="12.75">
      <c r="E572" s="60" t="s">
        <v>401</v>
      </c>
    </row>
    <row r="573" spans="1:5" ht="12.75">
      <c r="A573" s="1" t="s">
        <v>0</v>
      </c>
      <c r="B573" s="1" t="s">
        <v>5</v>
      </c>
      <c r="C573" s="1" t="s">
        <v>6</v>
      </c>
      <c r="D573" s="1" t="s">
        <v>7</v>
      </c>
      <c r="E573" s="62" t="s">
        <v>8</v>
      </c>
    </row>
    <row r="574" spans="1:7" s="5" customFormat="1" ht="12.75">
      <c r="A574" s="7">
        <v>801</v>
      </c>
      <c r="B574" s="7"/>
      <c r="C574" s="7"/>
      <c r="D574" s="5" t="s">
        <v>12</v>
      </c>
      <c r="E574" s="66">
        <f>E575+E598+E604</f>
        <v>2088618</v>
      </c>
      <c r="G574" s="66"/>
    </row>
    <row r="575" spans="1:7" s="5" customFormat="1" ht="12.75">
      <c r="A575" s="7"/>
      <c r="B575" s="7">
        <v>80104</v>
      </c>
      <c r="C575" s="7"/>
      <c r="D575" s="5" t="s">
        <v>135</v>
      </c>
      <c r="E575" s="66">
        <f>SUM(E576:E597)</f>
        <v>2079900</v>
      </c>
      <c r="G575" s="66"/>
    </row>
    <row r="576" spans="3:5" ht="12.75">
      <c r="C576" s="6">
        <v>3020</v>
      </c>
      <c r="D576" t="s">
        <v>39</v>
      </c>
      <c r="E576" s="60">
        <v>11700</v>
      </c>
    </row>
    <row r="577" spans="3:5" ht="12.75">
      <c r="C577" s="6">
        <v>3050</v>
      </c>
      <c r="D577" t="s">
        <v>182</v>
      </c>
      <c r="E577" s="60">
        <v>1440</v>
      </c>
    </row>
    <row r="578" spans="3:5" ht="12.75">
      <c r="C578" s="6">
        <v>4010</v>
      </c>
      <c r="D578" t="s">
        <v>40</v>
      </c>
      <c r="E578" s="60">
        <v>1495671</v>
      </c>
    </row>
    <row r="579" spans="3:5" ht="12.75">
      <c r="C579" s="6">
        <v>4040</v>
      </c>
      <c r="D579" t="s">
        <v>41</v>
      </c>
      <c r="E579" s="60">
        <v>94688</v>
      </c>
    </row>
    <row r="580" spans="3:5" ht="12.75">
      <c r="C580" s="6">
        <v>4110</v>
      </c>
      <c r="D580" t="s">
        <v>42</v>
      </c>
      <c r="E580" s="60">
        <v>251153</v>
      </c>
    </row>
    <row r="581" spans="3:7" ht="12.75">
      <c r="C581" s="6">
        <v>4120</v>
      </c>
      <c r="D581" t="s">
        <v>43</v>
      </c>
      <c r="E581" s="60">
        <v>29500</v>
      </c>
      <c r="G581"/>
    </row>
    <row r="582" spans="3:7" ht="12.75">
      <c r="C582" s="6">
        <v>4140</v>
      </c>
      <c r="D582" t="s">
        <v>44</v>
      </c>
      <c r="E582" s="60">
        <v>15521</v>
      </c>
      <c r="G582"/>
    </row>
    <row r="583" spans="4:7" ht="12.75">
      <c r="D583" t="s">
        <v>45</v>
      </c>
      <c r="G583"/>
    </row>
    <row r="584" spans="3:7" ht="12.75">
      <c r="C584" s="6">
        <v>4170</v>
      </c>
      <c r="D584" t="s">
        <v>154</v>
      </c>
      <c r="E584" s="60">
        <v>5947</v>
      </c>
      <c r="G584"/>
    </row>
    <row r="585" spans="3:7" ht="12.75">
      <c r="C585" s="6">
        <v>4210</v>
      </c>
      <c r="D585" t="s">
        <v>46</v>
      </c>
      <c r="E585" s="60">
        <v>10000</v>
      </c>
      <c r="G585"/>
    </row>
    <row r="586" spans="3:7" ht="12.75">
      <c r="C586" s="6">
        <v>4240</v>
      </c>
      <c r="D586" t="s">
        <v>274</v>
      </c>
      <c r="E586" s="60">
        <v>3400</v>
      </c>
      <c r="G586"/>
    </row>
    <row r="587" spans="3:7" ht="12.75">
      <c r="C587" s="6">
        <v>4260</v>
      </c>
      <c r="D587" t="s">
        <v>47</v>
      </c>
      <c r="E587" s="60">
        <v>64428</v>
      </c>
      <c r="G587"/>
    </row>
    <row r="588" spans="3:7" ht="12.75">
      <c r="C588" s="6">
        <v>4270</v>
      </c>
      <c r="D588" t="s">
        <v>48</v>
      </c>
      <c r="E588" s="60">
        <v>2553</v>
      </c>
      <c r="G588"/>
    </row>
    <row r="589" spans="3:7" ht="12.75">
      <c r="C589" s="6">
        <v>4280</v>
      </c>
      <c r="D589" t="s">
        <v>170</v>
      </c>
      <c r="E589" s="60">
        <v>1320</v>
      </c>
      <c r="G589"/>
    </row>
    <row r="590" spans="3:7" ht="12.75">
      <c r="C590" s="6">
        <v>4300</v>
      </c>
      <c r="D590" t="s">
        <v>49</v>
      </c>
      <c r="E590" s="60">
        <v>11280</v>
      </c>
      <c r="G590"/>
    </row>
    <row r="591" spans="3:7" ht="12.75">
      <c r="C591" s="6">
        <v>4360</v>
      </c>
      <c r="D591" t="s">
        <v>217</v>
      </c>
      <c r="E591" s="60">
        <v>1181</v>
      </c>
      <c r="G591"/>
    </row>
    <row r="592" spans="3:7" ht="12.75">
      <c r="C592" s="6">
        <v>4410</v>
      </c>
      <c r="D592" t="s">
        <v>50</v>
      </c>
      <c r="E592" s="60">
        <v>13</v>
      </c>
      <c r="G592"/>
    </row>
    <row r="593" spans="3:7" ht="12.75">
      <c r="C593" s="6">
        <v>4430</v>
      </c>
      <c r="D593" t="s">
        <v>51</v>
      </c>
      <c r="E593" s="60">
        <v>1610</v>
      </c>
      <c r="G593"/>
    </row>
    <row r="594" spans="1:7" ht="12.75">
      <c r="A594" s="3"/>
      <c r="B594" s="3"/>
      <c r="C594" s="6">
        <v>4440</v>
      </c>
      <c r="D594" t="s">
        <v>52</v>
      </c>
      <c r="E594" s="65">
        <v>78045</v>
      </c>
      <c r="G594"/>
    </row>
    <row r="595" spans="1:7" ht="12.75">
      <c r="A595" s="3"/>
      <c r="B595" s="3"/>
      <c r="C595" s="6">
        <v>4520</v>
      </c>
      <c r="D595" t="s">
        <v>257</v>
      </c>
      <c r="E595" s="65">
        <v>360</v>
      </c>
      <c r="G595"/>
    </row>
    <row r="596" spans="1:7" ht="12.75">
      <c r="A596" s="3"/>
      <c r="B596" s="3"/>
      <c r="C596" s="6">
        <v>4700</v>
      </c>
      <c r="D596" t="s">
        <v>177</v>
      </c>
      <c r="E596" s="65">
        <v>90</v>
      </c>
      <c r="G596"/>
    </row>
    <row r="597" spans="1:5" ht="12.75">
      <c r="A597" s="3"/>
      <c r="B597" s="3"/>
      <c r="D597" t="s">
        <v>178</v>
      </c>
      <c r="E597" s="65"/>
    </row>
    <row r="598" spans="1:5" ht="12.75">
      <c r="A598" s="7"/>
      <c r="B598" s="7">
        <v>80146</v>
      </c>
      <c r="C598" s="7"/>
      <c r="D598" s="5" t="s">
        <v>134</v>
      </c>
      <c r="E598" s="66">
        <f>SUM(E599:E602)</f>
        <v>7628</v>
      </c>
    </row>
    <row r="599" spans="1:5" ht="12.75">
      <c r="A599" s="7"/>
      <c r="B599" s="7"/>
      <c r="C599" s="6">
        <v>4210</v>
      </c>
      <c r="D599" t="s">
        <v>46</v>
      </c>
      <c r="E599" s="70">
        <v>699</v>
      </c>
    </row>
    <row r="600" spans="1:5" ht="12.75">
      <c r="A600" s="7"/>
      <c r="B600" s="7"/>
      <c r="C600" s="6">
        <v>4300</v>
      </c>
      <c r="D600" t="s">
        <v>49</v>
      </c>
      <c r="E600" s="70">
        <v>500</v>
      </c>
    </row>
    <row r="601" spans="3:5" ht="12.75">
      <c r="C601" s="6">
        <v>4410</v>
      </c>
      <c r="D601" t="s">
        <v>50</v>
      </c>
      <c r="E601" s="60">
        <v>299</v>
      </c>
    </row>
    <row r="602" spans="3:5" ht="12.75">
      <c r="C602" s="6">
        <v>4700</v>
      </c>
      <c r="D602" t="s">
        <v>177</v>
      </c>
      <c r="E602" s="60">
        <v>6130</v>
      </c>
    </row>
    <row r="603" ht="12.75">
      <c r="D603" t="s">
        <v>178</v>
      </c>
    </row>
    <row r="604" spans="1:7" s="43" customFormat="1" ht="15.75">
      <c r="A604" s="44"/>
      <c r="B604" s="108" t="s">
        <v>262</v>
      </c>
      <c r="C604" s="109"/>
      <c r="D604" s="102" t="s">
        <v>275</v>
      </c>
      <c r="E604" s="68">
        <f>SUM(E607:E609)</f>
        <v>1090</v>
      </c>
      <c r="G604" s="68"/>
    </row>
    <row r="605" spans="1:7" s="43" customFormat="1" ht="15.75">
      <c r="A605" s="44"/>
      <c r="B605" s="110"/>
      <c r="C605" s="109"/>
      <c r="D605" s="102" t="s">
        <v>349</v>
      </c>
      <c r="E605" s="68"/>
      <c r="G605" s="68"/>
    </row>
    <row r="606" spans="1:7" s="43" customFormat="1" ht="15.75">
      <c r="A606" s="44"/>
      <c r="B606" s="110"/>
      <c r="C606" s="109"/>
      <c r="D606" s="102" t="s">
        <v>277</v>
      </c>
      <c r="E606" s="68"/>
      <c r="G606" s="68"/>
    </row>
    <row r="607" spans="3:5" ht="12.75">
      <c r="C607" s="6">
        <v>4010</v>
      </c>
      <c r="D607" t="s">
        <v>40</v>
      </c>
      <c r="E607" s="60">
        <v>740</v>
      </c>
    </row>
    <row r="608" spans="3:5" ht="12.75">
      <c r="C608" s="6">
        <v>4110</v>
      </c>
      <c r="D608" t="s">
        <v>42</v>
      </c>
      <c r="E608" s="60">
        <v>300</v>
      </c>
    </row>
    <row r="609" spans="3:5" ht="12.75">
      <c r="C609" s="6">
        <v>4120</v>
      </c>
      <c r="D609" t="s">
        <v>43</v>
      </c>
      <c r="E609" s="60">
        <v>50</v>
      </c>
    </row>
    <row r="615" spans="1:5" ht="12.75">
      <c r="A615" s="3"/>
      <c r="B615" s="3"/>
      <c r="E615" s="65"/>
    </row>
    <row r="616" ht="12.75">
      <c r="E616" s="60" t="s">
        <v>157</v>
      </c>
    </row>
    <row r="617" spans="4:5" ht="12.75">
      <c r="D617" s="7" t="s">
        <v>340</v>
      </c>
      <c r="E617" s="60" t="s">
        <v>400</v>
      </c>
    </row>
    <row r="618" spans="4:5" ht="12.75">
      <c r="D618" s="6" t="s">
        <v>17</v>
      </c>
      <c r="E618" s="60" t="s">
        <v>137</v>
      </c>
    </row>
    <row r="619" ht="12.75">
      <c r="E619" s="60" t="s">
        <v>401</v>
      </c>
    </row>
    <row r="620" spans="1:5" ht="12.75">
      <c r="A620" s="1" t="s">
        <v>0</v>
      </c>
      <c r="B620" s="1" t="s">
        <v>5</v>
      </c>
      <c r="C620" s="1" t="s">
        <v>6</v>
      </c>
      <c r="D620" s="1" t="s">
        <v>7</v>
      </c>
      <c r="E620" s="62" t="s">
        <v>8</v>
      </c>
    </row>
    <row r="621" spans="1:7" s="5" customFormat="1" ht="12.75">
      <c r="A621" s="7">
        <v>801</v>
      </c>
      <c r="B621" s="7"/>
      <c r="C621" s="7"/>
      <c r="D621" s="5" t="s">
        <v>12</v>
      </c>
      <c r="E621" s="66">
        <f>SUM(E622+E642+E647)</f>
        <v>1907739</v>
      </c>
      <c r="G621" s="66"/>
    </row>
    <row r="622" spans="2:5" ht="12.75">
      <c r="B622" s="6">
        <v>80104</v>
      </c>
      <c r="D622" t="s">
        <v>135</v>
      </c>
      <c r="E622" s="60">
        <f>SUM(E623:E641)</f>
        <v>1867047</v>
      </c>
    </row>
    <row r="623" spans="3:5" ht="12.75">
      <c r="C623" s="6">
        <v>3020</v>
      </c>
      <c r="D623" t="s">
        <v>39</v>
      </c>
      <c r="E623" s="60">
        <v>32754</v>
      </c>
    </row>
    <row r="624" spans="3:5" ht="12.75">
      <c r="C624" s="6">
        <v>4010</v>
      </c>
      <c r="D624" t="s">
        <v>40</v>
      </c>
      <c r="E624" s="60">
        <v>1324928</v>
      </c>
    </row>
    <row r="625" spans="3:5" ht="12.75">
      <c r="C625" s="6">
        <v>4040</v>
      </c>
      <c r="D625" t="s">
        <v>41</v>
      </c>
      <c r="E625" s="60">
        <v>89400</v>
      </c>
    </row>
    <row r="626" spans="3:5" ht="12.75">
      <c r="C626" s="6">
        <v>4110</v>
      </c>
      <c r="D626" t="s">
        <v>42</v>
      </c>
      <c r="E626" s="60">
        <v>229263</v>
      </c>
    </row>
    <row r="627" spans="3:5" ht="12.75">
      <c r="C627" s="6">
        <v>4120</v>
      </c>
      <c r="D627" t="s">
        <v>43</v>
      </c>
      <c r="E627" s="60">
        <v>22163</v>
      </c>
    </row>
    <row r="628" spans="3:5" ht="12.75">
      <c r="C628" s="6">
        <v>4170</v>
      </c>
      <c r="D628" t="s">
        <v>154</v>
      </c>
      <c r="E628" s="60">
        <v>5900</v>
      </c>
    </row>
    <row r="629" spans="3:7" ht="12.75">
      <c r="C629" s="6">
        <v>4210</v>
      </c>
      <c r="D629" t="s">
        <v>46</v>
      </c>
      <c r="E629" s="60">
        <v>10517</v>
      </c>
      <c r="G629"/>
    </row>
    <row r="630" spans="3:7" ht="12.75">
      <c r="C630" s="6">
        <v>4240</v>
      </c>
      <c r="D630" t="s">
        <v>274</v>
      </c>
      <c r="E630" s="60">
        <v>3400</v>
      </c>
      <c r="G630"/>
    </row>
    <row r="631" spans="3:7" ht="12.75">
      <c r="C631" s="6">
        <v>4260</v>
      </c>
      <c r="D631" t="s">
        <v>47</v>
      </c>
      <c r="E631" s="60">
        <v>57150</v>
      </c>
      <c r="G631"/>
    </row>
    <row r="632" spans="3:7" ht="12.75">
      <c r="C632" s="6">
        <v>4270</v>
      </c>
      <c r="D632" t="s">
        <v>48</v>
      </c>
      <c r="E632" s="60">
        <v>5377</v>
      </c>
      <c r="G632"/>
    </row>
    <row r="633" spans="3:7" ht="12.75">
      <c r="C633" s="6">
        <v>4280</v>
      </c>
      <c r="D633" t="s">
        <v>170</v>
      </c>
      <c r="E633" s="60">
        <v>1990</v>
      </c>
      <c r="G633"/>
    </row>
    <row r="634" spans="3:7" ht="12.75">
      <c r="C634" s="6">
        <v>4300</v>
      </c>
      <c r="D634" t="s">
        <v>49</v>
      </c>
      <c r="E634" s="60">
        <v>13785</v>
      </c>
      <c r="G634"/>
    </row>
    <row r="635" spans="3:7" ht="12.75">
      <c r="C635" s="6">
        <v>4360</v>
      </c>
      <c r="D635" t="s">
        <v>217</v>
      </c>
      <c r="E635" s="60">
        <v>1334</v>
      </c>
      <c r="G635"/>
    </row>
    <row r="636" spans="3:7" ht="12.75">
      <c r="C636" s="6">
        <v>4410</v>
      </c>
      <c r="D636" t="s">
        <v>50</v>
      </c>
      <c r="E636" s="60">
        <v>150</v>
      </c>
      <c r="G636"/>
    </row>
    <row r="637" spans="3:7" ht="12.75">
      <c r="C637" s="6">
        <v>4430</v>
      </c>
      <c r="D637" t="s">
        <v>51</v>
      </c>
      <c r="E637" s="60">
        <v>1500</v>
      </c>
      <c r="G637"/>
    </row>
    <row r="638" spans="1:7" ht="12.75">
      <c r="A638" s="3"/>
      <c r="B638" s="3"/>
      <c r="C638" s="6">
        <v>4440</v>
      </c>
      <c r="D638" t="s">
        <v>52</v>
      </c>
      <c r="E638" s="65">
        <v>67076</v>
      </c>
      <c r="G638"/>
    </row>
    <row r="639" spans="1:7" ht="12.75">
      <c r="A639" s="3"/>
      <c r="B639" s="3"/>
      <c r="C639" s="6">
        <v>4520</v>
      </c>
      <c r="D639" t="s">
        <v>257</v>
      </c>
      <c r="E639" s="65">
        <v>360</v>
      </c>
      <c r="G639"/>
    </row>
    <row r="640" spans="1:7" ht="12.75">
      <c r="A640" s="3"/>
      <c r="B640" s="3"/>
      <c r="C640" s="6">
        <v>4700</v>
      </c>
      <c r="D640" t="s">
        <v>177</v>
      </c>
      <c r="E640" s="65">
        <v>0</v>
      </c>
      <c r="G640"/>
    </row>
    <row r="641" spans="1:7" ht="12.75">
      <c r="A641" s="3"/>
      <c r="B641" s="3"/>
      <c r="D641" t="s">
        <v>178</v>
      </c>
      <c r="E641" s="65"/>
      <c r="G641"/>
    </row>
    <row r="642" spans="1:7" ht="12.75">
      <c r="A642" s="7"/>
      <c r="B642" s="9">
        <v>80146</v>
      </c>
      <c r="C642" s="9"/>
      <c r="D642" s="2" t="s">
        <v>134</v>
      </c>
      <c r="E642" s="69">
        <f>SUM(E643:E645)</f>
        <v>7274</v>
      </c>
      <c r="G642"/>
    </row>
    <row r="643" spans="1:7" ht="12.75">
      <c r="A643" s="7"/>
      <c r="B643" s="9"/>
      <c r="C643" s="6">
        <v>4210</v>
      </c>
      <c r="D643" t="s">
        <v>46</v>
      </c>
      <c r="E643" s="69">
        <v>1500</v>
      </c>
      <c r="G643"/>
    </row>
    <row r="644" spans="3:7" ht="12.75">
      <c r="C644" s="6">
        <v>4410</v>
      </c>
      <c r="D644" t="s">
        <v>50</v>
      </c>
      <c r="E644" s="60">
        <v>611</v>
      </c>
      <c r="G644"/>
    </row>
    <row r="645" spans="3:7" ht="12.75">
      <c r="C645" s="6">
        <v>4700</v>
      </c>
      <c r="D645" t="s">
        <v>177</v>
      </c>
      <c r="E645" s="60">
        <v>5163</v>
      </c>
      <c r="G645"/>
    </row>
    <row r="646" spans="4:7" ht="12.75">
      <c r="D646" t="s">
        <v>178</v>
      </c>
      <c r="G646"/>
    </row>
    <row r="647" spans="2:7" ht="15">
      <c r="B647" s="97" t="s">
        <v>262</v>
      </c>
      <c r="C647" s="98"/>
      <c r="D647" s="99" t="s">
        <v>275</v>
      </c>
      <c r="E647" s="60">
        <f>SUM(E650:E654)</f>
        <v>33418</v>
      </c>
      <c r="G647"/>
    </row>
    <row r="648" spans="2:7" ht="15">
      <c r="B648" s="100"/>
      <c r="C648" s="98"/>
      <c r="D648" s="99" t="s">
        <v>349</v>
      </c>
      <c r="G648"/>
    </row>
    <row r="649" spans="2:7" ht="15">
      <c r="B649" s="100"/>
      <c r="C649" s="98"/>
      <c r="D649" s="99" t="s">
        <v>277</v>
      </c>
      <c r="G649"/>
    </row>
    <row r="650" spans="3:7" ht="12.75">
      <c r="C650" s="6">
        <v>4010</v>
      </c>
      <c r="D650" t="s">
        <v>40</v>
      </c>
      <c r="E650" s="60">
        <v>26699</v>
      </c>
      <c r="G650"/>
    </row>
    <row r="651" spans="3:7" ht="12.75">
      <c r="C651" s="6">
        <v>4110</v>
      </c>
      <c r="D651" t="s">
        <v>42</v>
      </c>
      <c r="E651" s="60">
        <v>4562</v>
      </c>
      <c r="G651"/>
    </row>
    <row r="652" spans="3:7" ht="12.75">
      <c r="C652" s="6">
        <v>4120</v>
      </c>
      <c r="D652" t="s">
        <v>43</v>
      </c>
      <c r="E652" s="60">
        <v>657</v>
      </c>
      <c r="G652"/>
    </row>
    <row r="653" spans="3:7" ht="12.75">
      <c r="C653" s="6">
        <v>4210</v>
      </c>
      <c r="D653" t="s">
        <v>46</v>
      </c>
      <c r="E653" s="60">
        <v>0</v>
      </c>
      <c r="G653"/>
    </row>
    <row r="654" spans="3:7" ht="12.75">
      <c r="C654" s="6">
        <v>4240</v>
      </c>
      <c r="D654" t="s">
        <v>274</v>
      </c>
      <c r="E654" s="60">
        <v>1500</v>
      </c>
      <c r="G654"/>
    </row>
    <row r="658" spans="1:7" ht="12.75">
      <c r="A658" s="3"/>
      <c r="B658" s="3"/>
      <c r="C658" s="3"/>
      <c r="D658" s="14"/>
      <c r="E658" s="61"/>
      <c r="G658"/>
    </row>
    <row r="659" spans="1:7" ht="12.75">
      <c r="A659" s="18"/>
      <c r="B659" s="18"/>
      <c r="C659" s="18"/>
      <c r="D659" s="19"/>
      <c r="E659" s="91"/>
      <c r="G659"/>
    </row>
    <row r="660" spans="5:7" ht="12.75">
      <c r="E660" s="60" t="s">
        <v>20</v>
      </c>
      <c r="G660"/>
    </row>
    <row r="661" spans="4:5" ht="12.75">
      <c r="D661" s="7" t="s">
        <v>339</v>
      </c>
      <c r="E661" s="60" t="s">
        <v>400</v>
      </c>
    </row>
    <row r="662" spans="4:5" ht="12.75">
      <c r="D662" s="6" t="s">
        <v>18</v>
      </c>
      <c r="E662" s="60" t="s">
        <v>137</v>
      </c>
    </row>
    <row r="663" ht="12.75">
      <c r="E663" s="60" t="s">
        <v>401</v>
      </c>
    </row>
    <row r="664" spans="1:5" ht="12.75">
      <c r="A664" s="1" t="s">
        <v>0</v>
      </c>
      <c r="B664" s="1" t="s">
        <v>5</v>
      </c>
      <c r="C664" s="1" t="s">
        <v>6</v>
      </c>
      <c r="D664" s="1" t="s">
        <v>7</v>
      </c>
      <c r="E664" s="62" t="s">
        <v>8</v>
      </c>
    </row>
    <row r="665" spans="1:7" s="5" customFormat="1" ht="12.75">
      <c r="A665" s="7">
        <v>801</v>
      </c>
      <c r="B665" s="7"/>
      <c r="C665" s="7"/>
      <c r="D665" s="5" t="s">
        <v>12</v>
      </c>
      <c r="E665" s="66">
        <f>E666+E686+E692</f>
        <v>2343821</v>
      </c>
      <c r="G665" s="66"/>
    </row>
    <row r="666" spans="2:5" ht="12.75">
      <c r="B666" s="6">
        <v>80104</v>
      </c>
      <c r="D666" t="s">
        <v>135</v>
      </c>
      <c r="E666" s="60">
        <f>SUM(E667:E685)</f>
        <v>2222115</v>
      </c>
    </row>
    <row r="667" spans="3:5" ht="12.75">
      <c r="C667" s="6">
        <v>3020</v>
      </c>
      <c r="D667" t="s">
        <v>39</v>
      </c>
      <c r="E667" s="60">
        <v>13500</v>
      </c>
    </row>
    <row r="668" spans="3:5" ht="12.75">
      <c r="C668" s="6">
        <v>4010</v>
      </c>
      <c r="D668" t="s">
        <v>40</v>
      </c>
      <c r="E668" s="60">
        <v>1598004</v>
      </c>
    </row>
    <row r="669" spans="3:5" ht="12.75">
      <c r="C669" s="6">
        <v>4040</v>
      </c>
      <c r="D669" t="s">
        <v>41</v>
      </c>
      <c r="E669" s="60">
        <v>102120</v>
      </c>
    </row>
    <row r="670" spans="3:5" ht="12.75">
      <c r="C670" s="6">
        <v>4110</v>
      </c>
      <c r="D670" t="s">
        <v>42</v>
      </c>
      <c r="E670" s="60">
        <v>269609</v>
      </c>
    </row>
    <row r="671" spans="3:5" ht="12.75">
      <c r="C671" s="6">
        <v>4120</v>
      </c>
      <c r="D671" t="s">
        <v>43</v>
      </c>
      <c r="E671" s="60">
        <v>30680</v>
      </c>
    </row>
    <row r="672" spans="3:5" ht="12.75">
      <c r="C672" s="6">
        <v>4170</v>
      </c>
      <c r="D672" t="s">
        <v>154</v>
      </c>
      <c r="E672" s="60">
        <v>5540</v>
      </c>
    </row>
    <row r="673" spans="3:5" ht="12.75">
      <c r="C673" s="6">
        <v>4210</v>
      </c>
      <c r="D673" t="s">
        <v>46</v>
      </c>
      <c r="E673" s="60">
        <v>13000</v>
      </c>
    </row>
    <row r="674" spans="3:5" ht="12.75">
      <c r="C674" s="6">
        <v>4240</v>
      </c>
      <c r="D674" t="s">
        <v>274</v>
      </c>
      <c r="E674" s="60">
        <v>3400</v>
      </c>
    </row>
    <row r="675" spans="3:5" ht="12.75">
      <c r="C675" s="6">
        <v>4260</v>
      </c>
      <c r="D675" t="s">
        <v>47</v>
      </c>
      <c r="E675" s="60">
        <v>86271</v>
      </c>
    </row>
    <row r="676" spans="3:5" ht="12.75">
      <c r="C676" s="6">
        <v>4270</v>
      </c>
      <c r="D676" t="s">
        <v>48</v>
      </c>
      <c r="E676" s="60">
        <v>10000</v>
      </c>
    </row>
    <row r="677" spans="3:5" ht="12.75">
      <c r="C677" s="6">
        <v>4280</v>
      </c>
      <c r="D677" t="s">
        <v>170</v>
      </c>
      <c r="E677" s="60">
        <v>350</v>
      </c>
    </row>
    <row r="678" spans="3:5" ht="12.75">
      <c r="C678" s="6">
        <v>4300</v>
      </c>
      <c r="D678" t="s">
        <v>49</v>
      </c>
      <c r="E678" s="60">
        <v>15584</v>
      </c>
    </row>
    <row r="679" spans="3:5" ht="12.75">
      <c r="C679" s="6">
        <v>4360</v>
      </c>
      <c r="D679" t="s">
        <v>217</v>
      </c>
      <c r="E679" s="60">
        <v>1150</v>
      </c>
    </row>
    <row r="680" spans="3:5" ht="12.75">
      <c r="C680" s="6">
        <v>4410</v>
      </c>
      <c r="D680" t="s">
        <v>50</v>
      </c>
      <c r="E680" s="60">
        <v>0</v>
      </c>
    </row>
    <row r="681" spans="3:5" ht="12.75">
      <c r="C681" s="6">
        <v>4430</v>
      </c>
      <c r="D681" t="s">
        <v>51</v>
      </c>
      <c r="E681" s="60">
        <v>2605</v>
      </c>
    </row>
    <row r="682" spans="1:5" ht="12.75">
      <c r="A682" s="3"/>
      <c r="B682" s="3"/>
      <c r="C682" s="6">
        <v>4440</v>
      </c>
      <c r="D682" t="s">
        <v>52</v>
      </c>
      <c r="E682" s="65">
        <v>69852</v>
      </c>
    </row>
    <row r="683" spans="1:5" ht="12.75">
      <c r="A683" s="3"/>
      <c r="B683" s="3"/>
      <c r="C683" s="6">
        <v>4520</v>
      </c>
      <c r="D683" t="s">
        <v>257</v>
      </c>
      <c r="E683" s="65">
        <v>450</v>
      </c>
    </row>
    <row r="684" spans="1:5" ht="12.75">
      <c r="A684" s="3"/>
      <c r="B684" s="3"/>
      <c r="C684" s="6">
        <v>4700</v>
      </c>
      <c r="D684" t="s">
        <v>177</v>
      </c>
      <c r="E684" s="65">
        <v>0</v>
      </c>
    </row>
    <row r="685" spans="1:5" ht="12.75">
      <c r="A685" s="3"/>
      <c r="B685" s="3"/>
      <c r="D685" t="s">
        <v>178</v>
      </c>
      <c r="E685" s="65"/>
    </row>
    <row r="686" spans="1:5" ht="12.75">
      <c r="A686" s="7"/>
      <c r="B686" s="7">
        <v>80146</v>
      </c>
      <c r="C686" s="7"/>
      <c r="D686" s="5" t="s">
        <v>134</v>
      </c>
      <c r="E686" s="66">
        <f>SUM(E687:E690)</f>
        <v>8914</v>
      </c>
    </row>
    <row r="687" spans="1:5" ht="12.75">
      <c r="A687" s="7"/>
      <c r="B687" s="7"/>
      <c r="C687" s="6">
        <v>4210</v>
      </c>
      <c r="D687" t="s">
        <v>46</v>
      </c>
      <c r="E687" s="90">
        <v>2004</v>
      </c>
    </row>
    <row r="688" spans="1:5" ht="12.75">
      <c r="A688" s="7"/>
      <c r="B688" s="7"/>
      <c r="C688" s="6">
        <v>4300</v>
      </c>
      <c r="D688" t="s">
        <v>49</v>
      </c>
      <c r="E688" s="90">
        <v>0</v>
      </c>
    </row>
    <row r="689" spans="1:5" ht="12.75">
      <c r="A689" s="7"/>
      <c r="C689" s="6">
        <v>4410</v>
      </c>
      <c r="D689" t="s">
        <v>50</v>
      </c>
      <c r="E689" s="69">
        <v>0</v>
      </c>
    </row>
    <row r="690" spans="3:5" ht="12.75">
      <c r="C690" s="6">
        <v>4700</v>
      </c>
      <c r="D690" t="s">
        <v>177</v>
      </c>
      <c r="E690" s="60">
        <v>6910</v>
      </c>
    </row>
    <row r="691" ht="12.75">
      <c r="D691" t="s">
        <v>178</v>
      </c>
    </row>
    <row r="692" spans="2:5" ht="15">
      <c r="B692" s="97" t="s">
        <v>262</v>
      </c>
      <c r="C692" s="98"/>
      <c r="D692" s="99" t="s">
        <v>275</v>
      </c>
      <c r="E692" s="68">
        <f>SUM(E695:E706)</f>
        <v>112792</v>
      </c>
    </row>
    <row r="693" spans="1:7" ht="15">
      <c r="A693"/>
      <c r="B693" s="100"/>
      <c r="C693" s="98"/>
      <c r="D693" s="99" t="s">
        <v>349</v>
      </c>
      <c r="E693" s="90"/>
      <c r="G693"/>
    </row>
    <row r="694" spans="1:7" ht="15">
      <c r="A694"/>
      <c r="B694" s="100"/>
      <c r="C694" s="98"/>
      <c r="D694" s="99" t="s">
        <v>277</v>
      </c>
      <c r="E694" s="90"/>
      <c r="G694"/>
    </row>
    <row r="695" spans="1:7" ht="15">
      <c r="A695"/>
      <c r="B695" s="100"/>
      <c r="C695" s="6">
        <v>3020</v>
      </c>
      <c r="D695" t="s">
        <v>39</v>
      </c>
      <c r="E695" s="90">
        <v>0</v>
      </c>
      <c r="G695"/>
    </row>
    <row r="696" spans="1:7" ht="15">
      <c r="A696"/>
      <c r="B696" s="100"/>
      <c r="C696" s="101">
        <v>4010</v>
      </c>
      <c r="D696" s="99" t="s">
        <v>40</v>
      </c>
      <c r="E696" s="90">
        <v>83881</v>
      </c>
      <c r="G696"/>
    </row>
    <row r="697" spans="1:7" ht="15">
      <c r="A697"/>
      <c r="B697" s="100"/>
      <c r="C697" s="6">
        <v>4040</v>
      </c>
      <c r="D697" t="s">
        <v>41</v>
      </c>
      <c r="E697" s="90">
        <v>6494</v>
      </c>
      <c r="G697"/>
    </row>
    <row r="698" spans="1:7" ht="15">
      <c r="A698"/>
      <c r="B698" s="100"/>
      <c r="C698" s="101">
        <v>4110</v>
      </c>
      <c r="D698" s="99" t="s">
        <v>42</v>
      </c>
      <c r="E698" s="90">
        <v>14226</v>
      </c>
      <c r="G698"/>
    </row>
    <row r="699" spans="1:7" ht="15">
      <c r="A699"/>
      <c r="B699" s="100"/>
      <c r="C699" s="101">
        <v>4120</v>
      </c>
      <c r="D699" s="99" t="s">
        <v>43</v>
      </c>
      <c r="E699" s="90">
        <v>1960</v>
      </c>
      <c r="G699"/>
    </row>
    <row r="700" spans="1:7" ht="15">
      <c r="A700"/>
      <c r="B700" s="100"/>
      <c r="C700" s="6">
        <v>4210</v>
      </c>
      <c r="D700" t="s">
        <v>46</v>
      </c>
      <c r="E700" s="90">
        <v>0</v>
      </c>
      <c r="G700"/>
    </row>
    <row r="701" spans="1:7" ht="12.75">
      <c r="A701"/>
      <c r="C701" s="6">
        <v>4240</v>
      </c>
      <c r="D701" t="s">
        <v>274</v>
      </c>
      <c r="E701" s="60">
        <v>2000</v>
      </c>
      <c r="G701"/>
    </row>
    <row r="702" spans="1:7" ht="12.75">
      <c r="A702"/>
      <c r="C702" s="6">
        <v>4260</v>
      </c>
      <c r="D702" t="s">
        <v>47</v>
      </c>
      <c r="E702" s="60">
        <v>0</v>
      </c>
      <c r="G702"/>
    </row>
    <row r="703" spans="1:7" ht="12.75">
      <c r="A703"/>
      <c r="C703" s="6">
        <v>4300</v>
      </c>
      <c r="D703" t="s">
        <v>49</v>
      </c>
      <c r="E703" s="60">
        <v>0</v>
      </c>
      <c r="G703"/>
    </row>
    <row r="704" spans="1:7" ht="12.75">
      <c r="A704"/>
      <c r="C704" s="6">
        <v>4360</v>
      </c>
      <c r="D704" t="s">
        <v>217</v>
      </c>
      <c r="E704" s="60">
        <v>0</v>
      </c>
      <c r="G704"/>
    </row>
    <row r="705" spans="1:7" ht="12.75">
      <c r="A705"/>
      <c r="C705" s="6">
        <v>4410</v>
      </c>
      <c r="D705" t="s">
        <v>50</v>
      </c>
      <c r="E705" s="60">
        <v>0</v>
      </c>
      <c r="G705"/>
    </row>
    <row r="706" spans="1:7" ht="12.75">
      <c r="A706"/>
      <c r="C706" s="6">
        <v>4440</v>
      </c>
      <c r="D706" t="s">
        <v>52</v>
      </c>
      <c r="E706" s="60">
        <v>4231</v>
      </c>
      <c r="G706"/>
    </row>
    <row r="721" spans="1:7" ht="12.75">
      <c r="A721"/>
      <c r="B721"/>
      <c r="C721"/>
      <c r="E721" s="60" t="s">
        <v>22</v>
      </c>
      <c r="G721"/>
    </row>
    <row r="722" spans="1:7" ht="12.75">
      <c r="A722"/>
      <c r="B722"/>
      <c r="C722"/>
      <c r="D722" s="7" t="s">
        <v>339</v>
      </c>
      <c r="E722" s="60" t="s">
        <v>400</v>
      </c>
      <c r="G722"/>
    </row>
    <row r="723" spans="1:7" ht="12.75">
      <c r="A723"/>
      <c r="B723"/>
      <c r="C723"/>
      <c r="D723" s="6" t="s">
        <v>21</v>
      </c>
      <c r="E723" s="60" t="s">
        <v>137</v>
      </c>
      <c r="G723"/>
    </row>
    <row r="724" spans="1:7" ht="12.75">
      <c r="A724"/>
      <c r="B724"/>
      <c r="C724"/>
      <c r="E724" s="60" t="s">
        <v>401</v>
      </c>
      <c r="G724"/>
    </row>
    <row r="725" spans="1:5" ht="12.75">
      <c r="A725" s="1" t="s">
        <v>0</v>
      </c>
      <c r="B725" s="1" t="s">
        <v>5</v>
      </c>
      <c r="C725" s="1" t="s">
        <v>6</v>
      </c>
      <c r="D725" s="1" t="s">
        <v>7</v>
      </c>
      <c r="E725" s="62" t="s">
        <v>8</v>
      </c>
    </row>
    <row r="726" spans="1:7" s="5" customFormat="1" ht="12.75">
      <c r="A726" s="7">
        <v>801</v>
      </c>
      <c r="B726" s="7"/>
      <c r="C726" s="7"/>
      <c r="D726" s="5" t="s">
        <v>12</v>
      </c>
      <c r="E726" s="66">
        <f>E727+E748+E754</f>
        <v>2072738</v>
      </c>
      <c r="G726" s="66"/>
    </row>
    <row r="727" spans="2:5" ht="12.75">
      <c r="B727" s="6">
        <v>80104</v>
      </c>
      <c r="D727" t="s">
        <v>135</v>
      </c>
      <c r="E727" s="60">
        <f>SUM(E728:E747)</f>
        <v>1910477</v>
      </c>
    </row>
    <row r="728" spans="3:5" ht="12.75">
      <c r="C728" s="6">
        <v>3020</v>
      </c>
      <c r="D728" t="s">
        <v>39</v>
      </c>
      <c r="E728" s="60">
        <v>9532</v>
      </c>
    </row>
    <row r="729" spans="3:5" ht="12.75">
      <c r="C729" s="6">
        <v>4010</v>
      </c>
      <c r="D729" t="s">
        <v>40</v>
      </c>
      <c r="E729" s="60">
        <v>1246658</v>
      </c>
    </row>
    <row r="730" spans="3:5" ht="12.75">
      <c r="C730" s="6">
        <v>4040</v>
      </c>
      <c r="D730" t="s">
        <v>41</v>
      </c>
      <c r="E730" s="60">
        <v>86300</v>
      </c>
    </row>
    <row r="731" spans="3:5" ht="12.75">
      <c r="C731" s="6">
        <v>4110</v>
      </c>
      <c r="D731" t="s">
        <v>42</v>
      </c>
      <c r="E731" s="60">
        <v>224400</v>
      </c>
    </row>
    <row r="732" spans="3:5" ht="12.75">
      <c r="C732" s="6">
        <v>4120</v>
      </c>
      <c r="D732" t="s">
        <v>43</v>
      </c>
      <c r="E732" s="60">
        <v>22000</v>
      </c>
    </row>
    <row r="733" spans="3:5" ht="12.75">
      <c r="C733" s="6">
        <v>4170</v>
      </c>
      <c r="D733" t="s">
        <v>154</v>
      </c>
      <c r="E733" s="60">
        <v>6000</v>
      </c>
    </row>
    <row r="734" spans="3:5" ht="12.75">
      <c r="C734" s="6">
        <v>4210</v>
      </c>
      <c r="D734" t="s">
        <v>46</v>
      </c>
      <c r="E734" s="60">
        <v>11860</v>
      </c>
    </row>
    <row r="735" spans="3:5" ht="12.75">
      <c r="C735" s="6">
        <v>4240</v>
      </c>
      <c r="D735" t="s">
        <v>274</v>
      </c>
      <c r="E735" s="60">
        <v>3400</v>
      </c>
    </row>
    <row r="736" spans="3:5" ht="12.75">
      <c r="C736" s="6">
        <v>4260</v>
      </c>
      <c r="D736" t="s">
        <v>47</v>
      </c>
      <c r="E736" s="60">
        <v>72526</v>
      </c>
    </row>
    <row r="737" spans="3:5" ht="12.75">
      <c r="C737" s="6">
        <v>4270</v>
      </c>
      <c r="D737" t="s">
        <v>48</v>
      </c>
      <c r="E737" s="60">
        <v>20047</v>
      </c>
    </row>
    <row r="738" spans="3:5" ht="12.75">
      <c r="C738" s="6">
        <v>4280</v>
      </c>
      <c r="D738" t="s">
        <v>170</v>
      </c>
      <c r="E738" s="60">
        <v>340</v>
      </c>
    </row>
    <row r="739" spans="3:5" ht="12.75">
      <c r="C739" s="6">
        <v>4300</v>
      </c>
      <c r="D739" t="s">
        <v>49</v>
      </c>
      <c r="E739" s="60">
        <v>16050</v>
      </c>
    </row>
    <row r="740" spans="3:5" ht="12.75">
      <c r="C740" s="6">
        <v>4360</v>
      </c>
      <c r="D740" t="s">
        <v>217</v>
      </c>
      <c r="E740" s="60">
        <v>1392</v>
      </c>
    </row>
    <row r="741" spans="3:5" ht="12.75">
      <c r="C741" s="6">
        <v>4410</v>
      </c>
      <c r="D741" t="s">
        <v>50</v>
      </c>
      <c r="E741" s="60">
        <v>0</v>
      </c>
    </row>
    <row r="742" spans="3:5" ht="12.75">
      <c r="C742" s="6">
        <v>4430</v>
      </c>
      <c r="D742" t="s">
        <v>51</v>
      </c>
      <c r="E742" s="60">
        <v>2190</v>
      </c>
    </row>
    <row r="743" spans="1:5" ht="12.75">
      <c r="A743" s="3"/>
      <c r="B743" s="3"/>
      <c r="C743" s="6">
        <v>4440</v>
      </c>
      <c r="D743" t="s">
        <v>52</v>
      </c>
      <c r="E743" s="65">
        <v>63922</v>
      </c>
    </row>
    <row r="744" spans="1:5" ht="12.75">
      <c r="A744" s="3"/>
      <c r="B744" s="3"/>
      <c r="C744" s="6">
        <v>4520</v>
      </c>
      <c r="D744" t="s">
        <v>257</v>
      </c>
      <c r="E744" s="65">
        <v>360</v>
      </c>
    </row>
    <row r="745" spans="1:5" ht="12.75">
      <c r="A745" s="3"/>
      <c r="B745" s="3"/>
      <c r="C745" s="6">
        <v>4700</v>
      </c>
      <c r="D745" t="s">
        <v>177</v>
      </c>
      <c r="E745" s="65">
        <v>0</v>
      </c>
    </row>
    <row r="746" spans="1:5" ht="12.75">
      <c r="A746" s="3"/>
      <c r="B746" s="3"/>
      <c r="D746" t="s">
        <v>178</v>
      </c>
      <c r="E746" s="65"/>
    </row>
    <row r="747" spans="1:5" ht="12.75">
      <c r="A747" s="3"/>
      <c r="B747" s="3"/>
      <c r="C747" s="37">
        <v>6050</v>
      </c>
      <c r="D747" s="12" t="s">
        <v>169</v>
      </c>
      <c r="E747" s="65">
        <v>123500</v>
      </c>
    </row>
    <row r="748" spans="1:11" ht="12.75">
      <c r="A748" s="7"/>
      <c r="B748" s="7">
        <v>80146</v>
      </c>
      <c r="C748" s="7"/>
      <c r="D748" s="5" t="s">
        <v>134</v>
      </c>
      <c r="E748" s="66">
        <f>SUM(E749:E753)</f>
        <v>6717</v>
      </c>
      <c r="G748" s="67"/>
      <c r="H748" s="6"/>
      <c r="I748" s="6"/>
      <c r="K748" s="4"/>
    </row>
    <row r="749" spans="1:11" ht="12.75">
      <c r="A749" s="7"/>
      <c r="B749" s="7"/>
      <c r="C749" s="6">
        <v>4210</v>
      </c>
      <c r="D749" t="s">
        <v>46</v>
      </c>
      <c r="E749" s="70">
        <v>2500</v>
      </c>
      <c r="G749" s="67"/>
      <c r="H749" s="6"/>
      <c r="I749" s="6"/>
      <c r="K749" s="4"/>
    </row>
    <row r="750" spans="1:11" ht="12.75">
      <c r="A750" s="7"/>
      <c r="B750" s="7"/>
      <c r="C750" s="6">
        <v>4300</v>
      </c>
      <c r="D750" t="s">
        <v>49</v>
      </c>
      <c r="E750" s="70">
        <v>0</v>
      </c>
      <c r="G750" s="67"/>
      <c r="H750" s="6"/>
      <c r="I750" s="6"/>
      <c r="K750" s="4"/>
    </row>
    <row r="751" spans="1:11" ht="12.75">
      <c r="A751" s="7"/>
      <c r="C751" s="6">
        <v>4410</v>
      </c>
      <c r="D751" t="s">
        <v>50</v>
      </c>
      <c r="E751" s="69">
        <v>0</v>
      </c>
      <c r="G751" s="67"/>
      <c r="H751" s="6"/>
      <c r="I751" s="6"/>
      <c r="K751" s="4"/>
    </row>
    <row r="752" spans="3:11" ht="12.75">
      <c r="C752" s="6">
        <v>4700</v>
      </c>
      <c r="D752" t="s">
        <v>177</v>
      </c>
      <c r="E752" s="60">
        <v>4217</v>
      </c>
      <c r="G752" s="67"/>
      <c r="H752" s="6"/>
      <c r="I752" s="6"/>
      <c r="K752" s="4"/>
    </row>
    <row r="753" spans="4:11" ht="12.75">
      <c r="D753" t="s">
        <v>178</v>
      </c>
      <c r="G753" s="67"/>
      <c r="H753" s="6"/>
      <c r="I753" s="6"/>
      <c r="K753" s="4"/>
    </row>
    <row r="754" spans="2:11" ht="15">
      <c r="B754" s="97" t="s">
        <v>262</v>
      </c>
      <c r="C754" s="98"/>
      <c r="D754" s="99" t="s">
        <v>275</v>
      </c>
      <c r="E754" s="68">
        <f>SUM(E757:E768)</f>
        <v>155544</v>
      </c>
      <c r="G754" s="67"/>
      <c r="H754" s="6"/>
      <c r="I754" s="6"/>
      <c r="K754" s="4"/>
    </row>
    <row r="755" spans="2:11" ht="15">
      <c r="B755" s="100"/>
      <c r="C755" s="98"/>
      <c r="D755" s="99" t="s">
        <v>276</v>
      </c>
      <c r="E755" s="90"/>
      <c r="G755" s="67"/>
      <c r="H755" s="6"/>
      <c r="I755" s="6"/>
      <c r="K755" s="4"/>
    </row>
    <row r="756" spans="2:11" ht="15">
      <c r="B756" s="100"/>
      <c r="C756" s="98"/>
      <c r="D756" s="99" t="s">
        <v>277</v>
      </c>
      <c r="E756" s="90"/>
      <c r="G756" s="67"/>
      <c r="H756" s="6"/>
      <c r="I756" s="6"/>
      <c r="K756" s="4"/>
    </row>
    <row r="757" spans="1:11" ht="15">
      <c r="A757"/>
      <c r="B757" s="100"/>
      <c r="C757" s="6">
        <v>3020</v>
      </c>
      <c r="D757" t="s">
        <v>39</v>
      </c>
      <c r="E757" s="90">
        <v>0</v>
      </c>
      <c r="G757" s="67"/>
      <c r="H757" s="6"/>
      <c r="I757" s="6"/>
      <c r="K757" s="4"/>
    </row>
    <row r="758" spans="1:11" ht="15">
      <c r="A758"/>
      <c r="B758" s="100"/>
      <c r="C758" s="101">
        <v>4010</v>
      </c>
      <c r="D758" s="99" t="s">
        <v>40</v>
      </c>
      <c r="E758" s="90">
        <v>110158</v>
      </c>
      <c r="G758" s="67"/>
      <c r="H758" s="6"/>
      <c r="I758" s="6"/>
      <c r="K758" s="4"/>
    </row>
    <row r="759" spans="1:11" ht="15">
      <c r="A759"/>
      <c r="B759" s="100"/>
      <c r="C759" s="6">
        <v>4040</v>
      </c>
      <c r="D759" t="s">
        <v>41</v>
      </c>
      <c r="E759" s="90">
        <v>12100</v>
      </c>
      <c r="G759" s="67"/>
      <c r="H759" s="6"/>
      <c r="I759" s="6"/>
      <c r="K759" s="4"/>
    </row>
    <row r="760" spans="1:11" ht="15">
      <c r="A760"/>
      <c r="B760" s="100"/>
      <c r="C760" s="101">
        <v>4110</v>
      </c>
      <c r="D760" s="99" t="s">
        <v>42</v>
      </c>
      <c r="E760" s="90">
        <v>18844</v>
      </c>
      <c r="G760" s="67"/>
      <c r="H760" s="6"/>
      <c r="I760" s="6"/>
      <c r="K760" s="4"/>
    </row>
    <row r="761" spans="1:11" ht="15">
      <c r="A761"/>
      <c r="B761" s="100"/>
      <c r="C761" s="101">
        <v>4120</v>
      </c>
      <c r="D761" s="99" t="s">
        <v>43</v>
      </c>
      <c r="E761" s="90">
        <v>1695</v>
      </c>
      <c r="G761" s="67"/>
      <c r="H761" s="6"/>
      <c r="I761" s="6"/>
      <c r="K761" s="4"/>
    </row>
    <row r="762" spans="1:11" ht="15">
      <c r="A762"/>
      <c r="B762" s="100"/>
      <c r="C762" s="6">
        <v>4210</v>
      </c>
      <c r="D762" t="s">
        <v>46</v>
      </c>
      <c r="E762" s="90">
        <v>1000</v>
      </c>
      <c r="G762" s="67"/>
      <c r="H762" s="6"/>
      <c r="I762" s="6"/>
      <c r="K762" s="4"/>
    </row>
    <row r="763" spans="1:11" ht="12.75">
      <c r="A763"/>
      <c r="C763" s="6">
        <v>4240</v>
      </c>
      <c r="D763" t="s">
        <v>274</v>
      </c>
      <c r="E763" s="60">
        <v>1000</v>
      </c>
      <c r="G763" s="67"/>
      <c r="H763" s="6"/>
      <c r="I763" s="6"/>
      <c r="K763" s="4"/>
    </row>
    <row r="764" spans="1:11" ht="12.75">
      <c r="A764"/>
      <c r="C764" s="6">
        <v>4260</v>
      </c>
      <c r="D764" t="s">
        <v>47</v>
      </c>
      <c r="E764" s="60">
        <v>303</v>
      </c>
      <c r="G764" s="67"/>
      <c r="H764" s="6"/>
      <c r="I764" s="6"/>
      <c r="K764" s="4"/>
    </row>
    <row r="765" spans="1:11" ht="12.75">
      <c r="A765"/>
      <c r="C765" s="6">
        <v>4270</v>
      </c>
      <c r="D765" t="s">
        <v>48</v>
      </c>
      <c r="E765" s="60">
        <v>4000</v>
      </c>
      <c r="G765" s="67"/>
      <c r="H765" s="6"/>
      <c r="I765" s="6"/>
      <c r="K765" s="4"/>
    </row>
    <row r="766" spans="1:11" ht="12.75">
      <c r="A766"/>
      <c r="C766" s="6">
        <v>4300</v>
      </c>
      <c r="D766" t="s">
        <v>49</v>
      </c>
      <c r="E766" s="60">
        <v>0</v>
      </c>
      <c r="G766" s="67"/>
      <c r="H766" s="6"/>
      <c r="I766" s="6"/>
      <c r="K766" s="4"/>
    </row>
    <row r="767" spans="1:11" ht="12.75">
      <c r="A767"/>
      <c r="C767" s="6">
        <v>4440</v>
      </c>
      <c r="D767" t="s">
        <v>52</v>
      </c>
      <c r="E767" s="60">
        <v>6444</v>
      </c>
      <c r="G767" s="67"/>
      <c r="H767" s="6"/>
      <c r="I767" s="6"/>
      <c r="K767" s="4"/>
    </row>
    <row r="768" spans="1:11" ht="12.75">
      <c r="A768"/>
      <c r="C768" s="6">
        <v>4700</v>
      </c>
      <c r="D768" t="s">
        <v>177</v>
      </c>
      <c r="E768" s="60">
        <v>0</v>
      </c>
      <c r="G768" s="67"/>
      <c r="H768" s="6"/>
      <c r="I768" s="6"/>
      <c r="K768" s="4"/>
    </row>
    <row r="769" spans="1:11" ht="12.75">
      <c r="A769"/>
      <c r="D769" t="s">
        <v>178</v>
      </c>
      <c r="G769" s="67"/>
      <c r="H769" s="6"/>
      <c r="I769" s="6"/>
      <c r="K769" s="4"/>
    </row>
    <row r="770" spans="1:11" ht="12.75">
      <c r="A770"/>
      <c r="G770" s="67"/>
      <c r="H770" s="6"/>
      <c r="I770" s="6"/>
      <c r="K770" s="4"/>
    </row>
    <row r="771" spans="1:11" ht="12.75">
      <c r="A771"/>
      <c r="G771" s="67"/>
      <c r="H771" s="6"/>
      <c r="I771" s="6"/>
      <c r="K771" s="4"/>
    </row>
    <row r="772" spans="1:11" ht="12.75">
      <c r="A772"/>
      <c r="G772" s="67"/>
      <c r="H772" s="6"/>
      <c r="I772" s="6"/>
      <c r="K772" s="4"/>
    </row>
    <row r="773" spans="7:11" ht="12.75">
      <c r="G773" s="67"/>
      <c r="H773" s="6"/>
      <c r="I773" s="6"/>
      <c r="K773" s="4"/>
    </row>
    <row r="774" spans="7:11" ht="12.75">
      <c r="G774" s="67"/>
      <c r="H774" s="6"/>
      <c r="I774" s="6"/>
      <c r="K774" s="4"/>
    </row>
    <row r="775" spans="7:11" ht="14.25" customHeight="1">
      <c r="G775" s="67"/>
      <c r="H775" s="6"/>
      <c r="I775" s="6"/>
      <c r="K775" s="4"/>
    </row>
    <row r="776" spans="7:11" ht="12.75">
      <c r="G776" s="67"/>
      <c r="H776" s="6"/>
      <c r="I776" s="6"/>
      <c r="K776" s="4"/>
    </row>
    <row r="777" spans="7:11" ht="12.75">
      <c r="G777" s="67"/>
      <c r="H777" s="6"/>
      <c r="I777" s="6"/>
      <c r="K777" s="4"/>
    </row>
    <row r="778" spans="7:11" ht="12.75">
      <c r="G778" s="67"/>
      <c r="H778" s="6"/>
      <c r="I778" s="6"/>
      <c r="K778" s="4"/>
    </row>
    <row r="779" spans="7:11" ht="12.75">
      <c r="G779" s="67"/>
      <c r="H779" s="6"/>
      <c r="I779" s="6"/>
      <c r="K779" s="4"/>
    </row>
    <row r="780" spans="1:11" ht="12.75">
      <c r="A780" s="3"/>
      <c r="B780" s="3"/>
      <c r="E780" s="61"/>
      <c r="G780" s="67"/>
      <c r="H780" s="6"/>
      <c r="I780" s="6"/>
      <c r="K780" s="4"/>
    </row>
    <row r="781" spans="1:11" ht="12.75">
      <c r="A781" s="18"/>
      <c r="B781" s="18"/>
      <c r="C781" s="18"/>
      <c r="D781" s="19"/>
      <c r="E781" s="91"/>
      <c r="G781" s="67"/>
      <c r="H781" s="6"/>
      <c r="I781" s="6"/>
      <c r="K781" s="4"/>
    </row>
    <row r="782" spans="5:11" ht="12.75">
      <c r="E782" s="60" t="s">
        <v>13</v>
      </c>
      <c r="G782" s="67"/>
      <c r="H782" s="6"/>
      <c r="I782" s="6"/>
      <c r="K782" s="4"/>
    </row>
    <row r="783" spans="4:11" ht="12.75">
      <c r="D783" s="7" t="s">
        <v>339</v>
      </c>
      <c r="E783" s="60" t="s">
        <v>400</v>
      </c>
      <c r="G783" s="67"/>
      <c r="H783" s="6"/>
      <c r="I783" s="6"/>
      <c r="K783" s="4"/>
    </row>
    <row r="784" spans="4:11" ht="12.75">
      <c r="D784" s="6" t="s">
        <v>19</v>
      </c>
      <c r="E784" s="60" t="s">
        <v>137</v>
      </c>
      <c r="G784" s="67"/>
      <c r="H784" s="6"/>
      <c r="I784" s="6"/>
      <c r="K784" s="4"/>
    </row>
    <row r="785" spans="5:11" ht="12.75">
      <c r="E785" s="60" t="s">
        <v>401</v>
      </c>
      <c r="G785" s="67"/>
      <c r="H785" s="6"/>
      <c r="I785" s="6"/>
      <c r="K785" s="4"/>
    </row>
    <row r="786" spans="1:11" ht="12.75">
      <c r="A786" s="1" t="s">
        <v>0</v>
      </c>
      <c r="B786" s="1" t="s">
        <v>5</v>
      </c>
      <c r="C786" s="1" t="s">
        <v>6</v>
      </c>
      <c r="D786" s="1" t="s">
        <v>7</v>
      </c>
      <c r="E786" s="62" t="s">
        <v>8</v>
      </c>
      <c r="G786" s="67"/>
      <c r="H786" s="6"/>
      <c r="I786" s="6"/>
      <c r="K786" s="4"/>
    </row>
    <row r="787" spans="1:11" s="5" customFormat="1" ht="12.75">
      <c r="A787" s="7">
        <v>801</v>
      </c>
      <c r="B787" s="7"/>
      <c r="C787" s="7"/>
      <c r="D787" s="5" t="s">
        <v>12</v>
      </c>
      <c r="E787" s="66">
        <f>E788+E810+E815</f>
        <v>2253202</v>
      </c>
      <c r="G787" s="71"/>
      <c r="H787" s="7"/>
      <c r="I787" s="7"/>
      <c r="K787" s="8"/>
    </row>
    <row r="788" spans="2:11" ht="12.75">
      <c r="B788" s="6">
        <v>80104</v>
      </c>
      <c r="D788" t="s">
        <v>135</v>
      </c>
      <c r="E788" s="60">
        <f>SUM(E789:E809)</f>
        <v>2241000</v>
      </c>
      <c r="G788" s="67"/>
      <c r="H788" s="6"/>
      <c r="I788" s="6"/>
      <c r="K788" s="4"/>
    </row>
    <row r="789" spans="1:11" ht="12.75">
      <c r="A789"/>
      <c r="B789"/>
      <c r="C789" s="6">
        <v>3020</v>
      </c>
      <c r="D789" t="s">
        <v>39</v>
      </c>
      <c r="E789" s="60">
        <v>13670</v>
      </c>
      <c r="G789" s="67"/>
      <c r="H789" s="6"/>
      <c r="I789" s="6"/>
      <c r="K789" s="4"/>
    </row>
    <row r="790" spans="1:11" ht="12.75">
      <c r="A790"/>
      <c r="B790"/>
      <c r="C790" s="6">
        <v>4010</v>
      </c>
      <c r="D790" t="s">
        <v>40</v>
      </c>
      <c r="E790" s="60">
        <v>1579070</v>
      </c>
      <c r="G790" s="67"/>
      <c r="H790" s="6"/>
      <c r="I790" s="6"/>
      <c r="K790" s="4"/>
    </row>
    <row r="791" spans="1:11" ht="12.75">
      <c r="A791"/>
      <c r="B791"/>
      <c r="C791" s="6">
        <v>4040</v>
      </c>
      <c r="D791" t="s">
        <v>41</v>
      </c>
      <c r="E791" s="60">
        <v>109560</v>
      </c>
      <c r="G791" s="67"/>
      <c r="H791" s="6"/>
      <c r="I791" s="6"/>
      <c r="K791" s="4"/>
    </row>
    <row r="792" spans="1:11" ht="12.75">
      <c r="A792"/>
      <c r="B792"/>
      <c r="C792" s="6">
        <v>4110</v>
      </c>
      <c r="D792" t="s">
        <v>42</v>
      </c>
      <c r="E792" s="60">
        <v>278427</v>
      </c>
      <c r="G792" s="67"/>
      <c r="H792" s="6"/>
      <c r="I792" s="6"/>
      <c r="K792" s="4"/>
    </row>
    <row r="793" spans="1:11" ht="12.75">
      <c r="A793"/>
      <c r="B793"/>
      <c r="C793" s="6">
        <v>4120</v>
      </c>
      <c r="D793" t="s">
        <v>43</v>
      </c>
      <c r="E793" s="60">
        <v>24785</v>
      </c>
      <c r="G793" s="67"/>
      <c r="H793" s="6"/>
      <c r="I793" s="6"/>
      <c r="K793" s="4"/>
    </row>
    <row r="794" spans="1:11" ht="12.75">
      <c r="A794"/>
      <c r="B794"/>
      <c r="C794" s="6">
        <v>4170</v>
      </c>
      <c r="D794" t="s">
        <v>154</v>
      </c>
      <c r="E794" s="60">
        <v>5880</v>
      </c>
      <c r="G794" s="67"/>
      <c r="H794" s="6"/>
      <c r="I794" s="6"/>
      <c r="K794" s="4"/>
    </row>
    <row r="795" spans="1:11" ht="12.75">
      <c r="A795"/>
      <c r="B795"/>
      <c r="C795" s="6">
        <v>4210</v>
      </c>
      <c r="D795" t="s">
        <v>46</v>
      </c>
      <c r="E795" s="60">
        <v>13500</v>
      </c>
      <c r="G795" s="67"/>
      <c r="H795" s="6"/>
      <c r="I795" s="6"/>
      <c r="K795" s="4"/>
    </row>
    <row r="796" spans="1:11" ht="12.75">
      <c r="A796"/>
      <c r="B796"/>
      <c r="C796" s="6">
        <v>4240</v>
      </c>
      <c r="D796" t="s">
        <v>274</v>
      </c>
      <c r="E796" s="60">
        <v>3400</v>
      </c>
      <c r="G796" s="67"/>
      <c r="H796" s="6"/>
      <c r="I796" s="6"/>
      <c r="K796" s="4"/>
    </row>
    <row r="797" spans="1:11" ht="12.75">
      <c r="A797"/>
      <c r="B797"/>
      <c r="C797" s="6">
        <v>4260</v>
      </c>
      <c r="D797" t="s">
        <v>47</v>
      </c>
      <c r="E797" s="60">
        <v>87500</v>
      </c>
      <c r="G797" s="67"/>
      <c r="H797" s="6"/>
      <c r="I797" s="6"/>
      <c r="K797" s="4"/>
    </row>
    <row r="798" spans="1:11" ht="12.75">
      <c r="A798"/>
      <c r="B798"/>
      <c r="C798" s="6">
        <v>4270</v>
      </c>
      <c r="D798" t="s">
        <v>48</v>
      </c>
      <c r="E798" s="60">
        <v>8120</v>
      </c>
      <c r="G798" s="67"/>
      <c r="H798" s="6"/>
      <c r="I798" s="6"/>
      <c r="K798" s="4"/>
    </row>
    <row r="799" spans="1:11" ht="12.75">
      <c r="A799"/>
      <c r="B799"/>
      <c r="C799" s="6">
        <v>4280</v>
      </c>
      <c r="D799" t="s">
        <v>170</v>
      </c>
      <c r="E799" s="60">
        <v>1000</v>
      </c>
      <c r="G799" s="67"/>
      <c r="H799" s="6"/>
      <c r="I799" s="6"/>
      <c r="K799" s="4"/>
    </row>
    <row r="800" spans="1:11" ht="12.75">
      <c r="A800"/>
      <c r="B800"/>
      <c r="C800" s="6">
        <v>4300</v>
      </c>
      <c r="D800" t="s">
        <v>49</v>
      </c>
      <c r="E800" s="60">
        <v>17609</v>
      </c>
      <c r="G800" s="67"/>
      <c r="H800" s="6"/>
      <c r="I800" s="6"/>
      <c r="K800" s="4"/>
    </row>
    <row r="801" spans="1:11" ht="12.75">
      <c r="A801"/>
      <c r="B801"/>
      <c r="C801" s="6">
        <v>4360</v>
      </c>
      <c r="D801" t="s">
        <v>217</v>
      </c>
      <c r="E801" s="60">
        <v>3000</v>
      </c>
      <c r="G801" s="67"/>
      <c r="H801" s="6"/>
      <c r="I801" s="6"/>
      <c r="K801" s="4"/>
    </row>
    <row r="802" spans="1:11" ht="12.75">
      <c r="A802"/>
      <c r="B802"/>
      <c r="C802" s="6">
        <v>4400</v>
      </c>
      <c r="D802" t="s">
        <v>188</v>
      </c>
      <c r="E802" s="60">
        <v>12970</v>
      </c>
      <c r="G802" s="67"/>
      <c r="H802" s="6"/>
      <c r="I802" s="6"/>
      <c r="K802" s="4"/>
    </row>
    <row r="803" spans="1:11" ht="12.75">
      <c r="A803"/>
      <c r="B803"/>
      <c r="D803" t="s">
        <v>183</v>
      </c>
      <c r="G803" s="67"/>
      <c r="H803" s="6"/>
      <c r="I803" s="6"/>
      <c r="K803" s="4"/>
    </row>
    <row r="804" spans="1:11" ht="12.75">
      <c r="A804"/>
      <c r="B804"/>
      <c r="C804" s="6">
        <v>4410</v>
      </c>
      <c r="D804" t="s">
        <v>50</v>
      </c>
      <c r="E804" s="60">
        <v>0</v>
      </c>
      <c r="G804" s="67"/>
      <c r="H804" s="6"/>
      <c r="I804" s="6"/>
      <c r="K804" s="4"/>
    </row>
    <row r="805" spans="3:11" ht="12.75">
      <c r="C805" s="6">
        <v>4430</v>
      </c>
      <c r="D805" t="s">
        <v>51</v>
      </c>
      <c r="E805" s="60">
        <v>1855</v>
      </c>
      <c r="G805" s="67"/>
      <c r="H805" s="6"/>
      <c r="I805" s="6"/>
      <c r="K805" s="4"/>
    </row>
    <row r="806" spans="1:11" ht="12.75">
      <c r="A806" s="3"/>
      <c r="B806" s="3"/>
      <c r="C806" s="6">
        <v>4440</v>
      </c>
      <c r="D806" t="s">
        <v>52</v>
      </c>
      <c r="E806" s="65">
        <v>80204</v>
      </c>
      <c r="G806" s="67"/>
      <c r="H806" s="6"/>
      <c r="I806" s="6"/>
      <c r="K806" s="4"/>
    </row>
    <row r="807" spans="1:11" ht="12.75">
      <c r="A807" s="3"/>
      <c r="B807" s="3"/>
      <c r="C807" s="6">
        <v>4520</v>
      </c>
      <c r="D807" t="s">
        <v>257</v>
      </c>
      <c r="E807" s="65">
        <v>450</v>
      </c>
      <c r="G807" s="67"/>
      <c r="H807" s="6"/>
      <c r="I807" s="6"/>
      <c r="K807" s="4"/>
    </row>
    <row r="808" spans="1:11" ht="12.75">
      <c r="A808" s="3"/>
      <c r="B808" s="3"/>
      <c r="C808" s="6">
        <v>4700</v>
      </c>
      <c r="D808" t="s">
        <v>177</v>
      </c>
      <c r="E808" s="65">
        <v>0</v>
      </c>
      <c r="G808" s="67"/>
      <c r="H808" s="6"/>
      <c r="I808" s="6"/>
      <c r="K808" s="4"/>
    </row>
    <row r="809" spans="1:11" ht="12.75">
      <c r="A809" s="3"/>
      <c r="B809" s="3"/>
      <c r="D809" t="s">
        <v>178</v>
      </c>
      <c r="E809" s="65"/>
      <c r="G809" s="67"/>
      <c r="H809" s="6"/>
      <c r="I809" s="6"/>
      <c r="K809" s="4"/>
    </row>
    <row r="810" spans="1:11" ht="12" customHeight="1">
      <c r="A810" s="7"/>
      <c r="B810" s="7">
        <v>80146</v>
      </c>
      <c r="C810" s="7"/>
      <c r="D810" s="5" t="s">
        <v>134</v>
      </c>
      <c r="E810" s="66">
        <f>SUM(E811:E813)</f>
        <v>9260</v>
      </c>
      <c r="G810" s="67"/>
      <c r="H810" s="6"/>
      <c r="I810" s="6"/>
      <c r="K810" s="4"/>
    </row>
    <row r="811" spans="1:11" ht="12" customHeight="1">
      <c r="A811" s="7"/>
      <c r="B811" s="7"/>
      <c r="C811" s="6">
        <v>4210</v>
      </c>
      <c r="D811" t="s">
        <v>46</v>
      </c>
      <c r="E811" s="90">
        <v>2260</v>
      </c>
      <c r="G811" s="67"/>
      <c r="H811" s="6"/>
      <c r="I811" s="6"/>
      <c r="K811" s="4"/>
    </row>
    <row r="812" spans="1:11" ht="12" customHeight="1">
      <c r="A812" s="7"/>
      <c r="B812" s="7"/>
      <c r="C812" s="6">
        <v>4410</v>
      </c>
      <c r="D812" t="s">
        <v>50</v>
      </c>
      <c r="E812" s="90">
        <v>0</v>
      </c>
      <c r="G812" s="67"/>
      <c r="H812" s="6"/>
      <c r="I812" s="6"/>
      <c r="K812" s="4"/>
    </row>
    <row r="813" spans="3:11" ht="12.75" customHeight="1">
      <c r="C813" s="6">
        <v>4700</v>
      </c>
      <c r="D813" t="s">
        <v>177</v>
      </c>
      <c r="E813" s="60">
        <v>7000</v>
      </c>
      <c r="G813" s="67"/>
      <c r="H813" s="6"/>
      <c r="I813" s="6"/>
      <c r="K813" s="4"/>
    </row>
    <row r="814" spans="4:11" ht="12.75" customHeight="1">
      <c r="D814" t="s">
        <v>178</v>
      </c>
      <c r="G814" s="67"/>
      <c r="H814" s="6"/>
      <c r="I814" s="6"/>
      <c r="K814" s="4"/>
    </row>
    <row r="815" spans="2:11" ht="12.75" customHeight="1">
      <c r="B815" s="97" t="s">
        <v>262</v>
      </c>
      <c r="C815" s="98"/>
      <c r="D815" s="99" t="s">
        <v>275</v>
      </c>
      <c r="E815" s="60">
        <f>SUM(E818:E823)</f>
        <v>2942</v>
      </c>
      <c r="G815" s="67"/>
      <c r="H815" s="6"/>
      <c r="I815" s="6"/>
      <c r="K815" s="4"/>
    </row>
    <row r="816" spans="2:11" ht="12.75" customHeight="1">
      <c r="B816" s="100"/>
      <c r="C816" s="98"/>
      <c r="D816" s="99" t="s">
        <v>276</v>
      </c>
      <c r="G816" s="67"/>
      <c r="H816" s="6"/>
      <c r="I816" s="6"/>
      <c r="K816" s="4"/>
    </row>
    <row r="817" spans="2:11" ht="12.75" customHeight="1">
      <c r="B817" s="100"/>
      <c r="C817" s="98"/>
      <c r="D817" s="99" t="s">
        <v>277</v>
      </c>
      <c r="G817" s="67"/>
      <c r="H817" s="6"/>
      <c r="I817" s="6"/>
      <c r="K817" s="4"/>
    </row>
    <row r="818" spans="3:11" ht="12.75" customHeight="1">
      <c r="C818" s="6">
        <v>4010</v>
      </c>
      <c r="D818" t="s">
        <v>40</v>
      </c>
      <c r="E818" s="60">
        <v>2533</v>
      </c>
      <c r="G818" s="67"/>
      <c r="H818" s="6"/>
      <c r="I818" s="6"/>
      <c r="K818" s="4"/>
    </row>
    <row r="819" spans="3:11" ht="12.75" customHeight="1">
      <c r="C819" s="6">
        <v>4040</v>
      </c>
      <c r="D819" t="s">
        <v>41</v>
      </c>
      <c r="E819" s="60">
        <v>0</v>
      </c>
      <c r="G819" s="67"/>
      <c r="H819" s="6"/>
      <c r="I819" s="6"/>
      <c r="K819" s="4"/>
    </row>
    <row r="820" spans="3:11" ht="12.75" customHeight="1">
      <c r="C820" s="6">
        <v>4110</v>
      </c>
      <c r="D820" t="s">
        <v>42</v>
      </c>
      <c r="E820" s="60">
        <v>357</v>
      </c>
      <c r="G820" s="67"/>
      <c r="H820" s="6"/>
      <c r="I820" s="6"/>
      <c r="K820" s="4"/>
    </row>
    <row r="821" spans="1:11" ht="12.75" customHeight="1">
      <c r="A821"/>
      <c r="B821"/>
      <c r="C821" s="6">
        <v>4120</v>
      </c>
      <c r="D821" t="s">
        <v>43</v>
      </c>
      <c r="E821" s="60">
        <v>52</v>
      </c>
      <c r="G821" s="67"/>
      <c r="H821" s="6"/>
      <c r="I821" s="6"/>
      <c r="K821" s="4"/>
    </row>
    <row r="822" spans="1:11" ht="13.5" customHeight="1">
      <c r="A822"/>
      <c r="B822"/>
      <c r="C822" s="6">
        <v>4210</v>
      </c>
      <c r="D822" t="s">
        <v>46</v>
      </c>
      <c r="E822" s="60">
        <v>0</v>
      </c>
      <c r="G822" s="67"/>
      <c r="H822" s="6"/>
      <c r="I822" s="6"/>
      <c r="K822" s="4"/>
    </row>
    <row r="823" spans="1:11" ht="12.75" customHeight="1">
      <c r="A823"/>
      <c r="B823"/>
      <c r="C823" s="6">
        <v>4240</v>
      </c>
      <c r="D823" t="s">
        <v>274</v>
      </c>
      <c r="E823" s="60">
        <v>0</v>
      </c>
      <c r="G823" s="67"/>
      <c r="H823" s="6"/>
      <c r="I823" s="6"/>
      <c r="K823" s="4"/>
    </row>
    <row r="824" spans="1:11" ht="12.75" customHeight="1">
      <c r="A824"/>
      <c r="B824"/>
      <c r="G824" s="67"/>
      <c r="H824" s="6"/>
      <c r="I824" s="6"/>
      <c r="K824" s="4"/>
    </row>
    <row r="825" spans="1:11" ht="12.75" customHeight="1">
      <c r="A825"/>
      <c r="B825"/>
      <c r="G825" s="67"/>
      <c r="H825" s="6"/>
      <c r="I825" s="6"/>
      <c r="K825" s="4"/>
    </row>
    <row r="826" spans="1:11" ht="12.75" customHeight="1">
      <c r="A826"/>
      <c r="B826"/>
      <c r="G826" s="67"/>
      <c r="H826" s="6"/>
      <c r="I826" s="6"/>
      <c r="K826" s="4"/>
    </row>
    <row r="827" spans="1:11" ht="12.75" customHeight="1">
      <c r="A827"/>
      <c r="B827"/>
      <c r="G827" s="67"/>
      <c r="H827" s="6"/>
      <c r="I827" s="6"/>
      <c r="K827" s="4"/>
    </row>
    <row r="828" spans="1:11" ht="12.75" customHeight="1">
      <c r="A828"/>
      <c r="B828"/>
      <c r="G828" s="67"/>
      <c r="H828" s="6"/>
      <c r="I828" s="6"/>
      <c r="K828" s="4"/>
    </row>
    <row r="829" spans="1:11" ht="12.75" customHeight="1">
      <c r="A829"/>
      <c r="B829"/>
      <c r="G829" s="67"/>
      <c r="H829" s="6"/>
      <c r="I829" s="6"/>
      <c r="K829" s="4"/>
    </row>
    <row r="830" spans="1:11" ht="12.75" customHeight="1">
      <c r="A830"/>
      <c r="B830"/>
      <c r="G830" s="67"/>
      <c r="H830" s="6"/>
      <c r="I830" s="6"/>
      <c r="K830" s="4"/>
    </row>
    <row r="831" spans="1:11" ht="12.75" customHeight="1">
      <c r="A831"/>
      <c r="B831"/>
      <c r="G831" s="67"/>
      <c r="H831" s="6"/>
      <c r="I831" s="6"/>
      <c r="K831" s="4"/>
    </row>
    <row r="832" spans="1:11" ht="12.75" customHeight="1">
      <c r="A832"/>
      <c r="B832"/>
      <c r="G832" s="67"/>
      <c r="H832" s="6"/>
      <c r="I832" s="6"/>
      <c r="K832" s="4"/>
    </row>
    <row r="833" spans="1:11" ht="12.75" customHeight="1">
      <c r="A833"/>
      <c r="B833"/>
      <c r="G833" s="67"/>
      <c r="H833" s="6"/>
      <c r="I833" s="6"/>
      <c r="K833" s="4"/>
    </row>
    <row r="834" spans="1:11" ht="12.75" customHeight="1">
      <c r="A834"/>
      <c r="B834"/>
      <c r="G834" s="67"/>
      <c r="H834" s="6"/>
      <c r="I834" s="6"/>
      <c r="K834" s="4"/>
    </row>
    <row r="835" spans="1:11" ht="12.75">
      <c r="A835"/>
      <c r="B835"/>
      <c r="E835" s="60" t="s">
        <v>23</v>
      </c>
      <c r="G835" s="67"/>
      <c r="H835" s="6"/>
      <c r="I835" s="6"/>
      <c r="K835" s="4"/>
    </row>
    <row r="836" spans="1:11" ht="12.75">
      <c r="A836"/>
      <c r="B836"/>
      <c r="D836" s="7" t="s">
        <v>338</v>
      </c>
      <c r="E836" s="60" t="s">
        <v>400</v>
      </c>
      <c r="G836" s="67"/>
      <c r="H836" s="6"/>
      <c r="I836" s="6"/>
      <c r="K836" s="4"/>
    </row>
    <row r="837" spans="4:11" ht="12.75">
      <c r="D837" s="6" t="s">
        <v>30</v>
      </c>
      <c r="E837" s="60" t="s">
        <v>137</v>
      </c>
      <c r="G837" s="67"/>
      <c r="H837" s="6"/>
      <c r="I837" s="6"/>
      <c r="K837" s="4"/>
    </row>
    <row r="838" spans="5:11" ht="12.75">
      <c r="E838" s="60" t="s">
        <v>401</v>
      </c>
      <c r="G838" s="67"/>
      <c r="H838" s="6"/>
      <c r="I838" s="6"/>
      <c r="K838" s="4"/>
    </row>
    <row r="839" spans="1:11" ht="12.75">
      <c r="A839" s="1" t="s">
        <v>0</v>
      </c>
      <c r="B839" s="1" t="s">
        <v>5</v>
      </c>
      <c r="C839" s="1" t="s">
        <v>6</v>
      </c>
      <c r="D839" s="1" t="s">
        <v>7</v>
      </c>
      <c r="E839" s="62"/>
      <c r="G839" s="67"/>
      <c r="H839" s="6"/>
      <c r="I839" s="6"/>
      <c r="K839" s="4"/>
    </row>
    <row r="840" spans="7:11" ht="12.75">
      <c r="G840" s="67"/>
      <c r="H840" s="6"/>
      <c r="I840" s="6"/>
      <c r="K840" s="4"/>
    </row>
    <row r="841" spans="1:11" s="5" customFormat="1" ht="12.75">
      <c r="A841" s="7">
        <v>801</v>
      </c>
      <c r="B841" s="7"/>
      <c r="C841" s="7"/>
      <c r="D841" s="5" t="s">
        <v>12</v>
      </c>
      <c r="E841" s="66">
        <f>E842+E862+E868</f>
        <v>1633000</v>
      </c>
      <c r="G841" s="71"/>
      <c r="H841" s="7"/>
      <c r="I841" s="7"/>
      <c r="K841" s="8"/>
    </row>
    <row r="842" spans="2:11" ht="12.75">
      <c r="B842" s="6">
        <v>80104</v>
      </c>
      <c r="D842" t="s">
        <v>135</v>
      </c>
      <c r="E842" s="60">
        <f>SUM(E843:E861)</f>
        <v>1502165</v>
      </c>
      <c r="G842" s="67"/>
      <c r="H842" s="6"/>
      <c r="I842" s="6"/>
      <c r="K842" s="4"/>
    </row>
    <row r="843" spans="3:11" ht="12.75">
      <c r="C843" s="6">
        <v>3020</v>
      </c>
      <c r="D843" t="s">
        <v>39</v>
      </c>
      <c r="E843" s="64">
        <v>11090</v>
      </c>
      <c r="G843" s="67"/>
      <c r="H843" s="6"/>
      <c r="I843" s="6"/>
      <c r="K843" s="4"/>
    </row>
    <row r="844" spans="3:11" ht="12.75">
      <c r="C844" s="6">
        <v>4010</v>
      </c>
      <c r="D844" t="s">
        <v>40</v>
      </c>
      <c r="E844" s="64">
        <v>1034645</v>
      </c>
      <c r="G844" s="67"/>
      <c r="H844" s="6"/>
      <c r="I844" s="6"/>
      <c r="K844" s="4"/>
    </row>
    <row r="845" spans="3:11" ht="12.75">
      <c r="C845" s="6">
        <v>4040</v>
      </c>
      <c r="D845" t="s">
        <v>41</v>
      </c>
      <c r="E845" s="64">
        <v>64533</v>
      </c>
      <c r="G845" s="67"/>
      <c r="H845" s="6"/>
      <c r="I845" s="6"/>
      <c r="K845" s="4"/>
    </row>
    <row r="846" spans="3:11" ht="12.75">
      <c r="C846" s="6">
        <v>4110</v>
      </c>
      <c r="D846" t="s">
        <v>42</v>
      </c>
      <c r="E846" s="64">
        <v>180100</v>
      </c>
      <c r="G846" s="67"/>
      <c r="H846" s="6"/>
      <c r="I846" s="6"/>
      <c r="K846" s="4"/>
    </row>
    <row r="847" spans="3:11" ht="12.75">
      <c r="C847" s="6">
        <v>4120</v>
      </c>
      <c r="D847" t="s">
        <v>43</v>
      </c>
      <c r="E847" s="64">
        <v>18700</v>
      </c>
      <c r="G847" s="67"/>
      <c r="H847" s="6"/>
      <c r="I847" s="6"/>
      <c r="K847" s="4"/>
    </row>
    <row r="848" spans="3:11" ht="12.75">
      <c r="C848" s="6">
        <v>4170</v>
      </c>
      <c r="D848" t="s">
        <v>154</v>
      </c>
      <c r="E848" s="64">
        <v>6000</v>
      </c>
      <c r="G848" s="67"/>
      <c r="H848" s="6"/>
      <c r="I848" s="6"/>
      <c r="K848" s="4"/>
    </row>
    <row r="849" spans="3:11" ht="12.75">
      <c r="C849" s="6">
        <v>4210</v>
      </c>
      <c r="D849" t="s">
        <v>46</v>
      </c>
      <c r="E849" s="64">
        <v>15180</v>
      </c>
      <c r="G849" s="67"/>
      <c r="H849" s="6"/>
      <c r="I849" s="6"/>
      <c r="K849" s="4"/>
    </row>
    <row r="850" spans="3:11" ht="12.75">
      <c r="C850" s="6">
        <v>4240</v>
      </c>
      <c r="D850" t="s">
        <v>274</v>
      </c>
      <c r="E850" s="64">
        <v>3365</v>
      </c>
      <c r="G850" s="67"/>
      <c r="H850" s="6"/>
      <c r="I850" s="6"/>
      <c r="K850" s="4"/>
    </row>
    <row r="851" spans="3:11" ht="12.75">
      <c r="C851" s="6">
        <v>4260</v>
      </c>
      <c r="D851" t="s">
        <v>47</v>
      </c>
      <c r="E851" s="64">
        <v>85525</v>
      </c>
      <c r="G851" s="67"/>
      <c r="H851" s="6"/>
      <c r="I851" s="6"/>
      <c r="K851" s="4"/>
    </row>
    <row r="852" spans="3:11" ht="12.75">
      <c r="C852" s="6">
        <v>4270</v>
      </c>
      <c r="D852" t="s">
        <v>48</v>
      </c>
      <c r="E852" s="64">
        <v>13500</v>
      </c>
      <c r="G852" s="67"/>
      <c r="H852" s="6"/>
      <c r="I852" s="6"/>
      <c r="K852" s="4"/>
    </row>
    <row r="853" spans="3:11" ht="12.75">
      <c r="C853" s="6">
        <v>4280</v>
      </c>
      <c r="D853" t="s">
        <v>170</v>
      </c>
      <c r="E853" s="64">
        <v>1278</v>
      </c>
      <c r="G853" s="67"/>
      <c r="H853" s="6"/>
      <c r="I853" s="6"/>
      <c r="K853" s="4"/>
    </row>
    <row r="854" spans="3:11" ht="12.75">
      <c r="C854" s="6">
        <v>4300</v>
      </c>
      <c r="D854" t="s">
        <v>49</v>
      </c>
      <c r="E854" s="64">
        <v>11516</v>
      </c>
      <c r="G854" s="67"/>
      <c r="H854" s="6"/>
      <c r="I854" s="6"/>
      <c r="K854" s="4"/>
    </row>
    <row r="855" spans="3:11" ht="12.75">
      <c r="C855" s="6">
        <v>4360</v>
      </c>
      <c r="D855" t="s">
        <v>217</v>
      </c>
      <c r="E855" s="64">
        <v>1300</v>
      </c>
      <c r="G855" s="67"/>
      <c r="H855" s="6"/>
      <c r="I855" s="6"/>
      <c r="K855" s="4"/>
    </row>
    <row r="856" spans="3:11" ht="14.25" customHeight="1">
      <c r="C856" s="6">
        <v>4410</v>
      </c>
      <c r="D856" t="s">
        <v>50</v>
      </c>
      <c r="E856" s="64">
        <v>86</v>
      </c>
      <c r="G856" s="67"/>
      <c r="H856" s="6"/>
      <c r="I856" s="6"/>
      <c r="K856" s="4"/>
    </row>
    <row r="857" spans="3:11" ht="12.75">
      <c r="C857" s="6">
        <v>4430</v>
      </c>
      <c r="D857" t="s">
        <v>51</v>
      </c>
      <c r="E857" s="64">
        <v>1670</v>
      </c>
      <c r="G857" s="67"/>
      <c r="H857" s="6"/>
      <c r="I857" s="6"/>
      <c r="K857" s="4"/>
    </row>
    <row r="858" spans="1:11" ht="12.75">
      <c r="A858" s="3"/>
      <c r="B858" s="3"/>
      <c r="C858" s="6">
        <v>4440</v>
      </c>
      <c r="D858" t="s">
        <v>52</v>
      </c>
      <c r="E858" s="64">
        <v>53092</v>
      </c>
      <c r="G858" s="67"/>
      <c r="H858" s="6"/>
      <c r="I858" s="6"/>
      <c r="K858" s="4"/>
    </row>
    <row r="859" spans="1:11" ht="12.75">
      <c r="A859" s="3"/>
      <c r="B859" s="3"/>
      <c r="C859" s="6">
        <v>4520</v>
      </c>
      <c r="D859" t="s">
        <v>257</v>
      </c>
      <c r="E859" s="64">
        <v>360</v>
      </c>
      <c r="G859" s="67"/>
      <c r="H859" s="6"/>
      <c r="I859" s="6"/>
      <c r="K859" s="4"/>
    </row>
    <row r="860" spans="1:11" ht="12.75">
      <c r="A860" s="3"/>
      <c r="B860" s="3"/>
      <c r="C860" s="6">
        <v>4700</v>
      </c>
      <c r="D860" t="s">
        <v>177</v>
      </c>
      <c r="E860" s="64">
        <v>225</v>
      </c>
      <c r="G860" s="67"/>
      <c r="H860" s="6"/>
      <c r="I860" s="6"/>
      <c r="K860" s="4"/>
    </row>
    <row r="861" spans="1:11" ht="12.75">
      <c r="A861" s="3"/>
      <c r="B861" s="3"/>
      <c r="D861" t="s">
        <v>178</v>
      </c>
      <c r="E861" s="64"/>
      <c r="G861" s="67"/>
      <c r="H861" s="6"/>
      <c r="I861" s="6"/>
      <c r="K861" s="4"/>
    </row>
    <row r="862" spans="1:11" ht="12.75">
      <c r="A862" s="7"/>
      <c r="B862" s="7">
        <v>80146</v>
      </c>
      <c r="C862" s="7"/>
      <c r="D862" s="5" t="s">
        <v>134</v>
      </c>
      <c r="E862" s="66">
        <f>SUM(E863:E866)</f>
        <v>5435</v>
      </c>
      <c r="G862" s="67"/>
      <c r="H862" s="6"/>
      <c r="I862" s="6"/>
      <c r="K862" s="4"/>
    </row>
    <row r="863" spans="1:11" ht="12.75">
      <c r="A863" s="7"/>
      <c r="B863" s="7"/>
      <c r="C863" s="6">
        <v>4210</v>
      </c>
      <c r="D863" t="s">
        <v>46</v>
      </c>
      <c r="E863" s="60">
        <v>535</v>
      </c>
      <c r="G863" s="67"/>
      <c r="H863" s="6"/>
      <c r="I863" s="6"/>
      <c r="K863" s="4"/>
    </row>
    <row r="864" spans="1:11" ht="12.75">
      <c r="A864" s="7"/>
      <c r="C864" s="6">
        <v>4300</v>
      </c>
      <c r="D864" t="s">
        <v>49</v>
      </c>
      <c r="E864" s="69">
        <v>0</v>
      </c>
      <c r="G864" s="67"/>
      <c r="H864" s="6"/>
      <c r="I864" s="6"/>
      <c r="K864" s="4"/>
    </row>
    <row r="865" spans="1:11" ht="12.75">
      <c r="A865" s="7"/>
      <c r="C865" s="6">
        <v>4410</v>
      </c>
      <c r="D865" t="s">
        <v>50</v>
      </c>
      <c r="E865" s="69">
        <v>301</v>
      </c>
      <c r="G865" s="67"/>
      <c r="H865" s="6"/>
      <c r="I865" s="6"/>
      <c r="K865" s="4"/>
    </row>
    <row r="866" spans="1:11" ht="12.75">
      <c r="A866" s="3"/>
      <c r="B866" s="3"/>
      <c r="C866" s="6">
        <v>4700</v>
      </c>
      <c r="D866" t="s">
        <v>177</v>
      </c>
      <c r="E866" s="64">
        <v>4599</v>
      </c>
      <c r="G866" s="67"/>
      <c r="H866" s="6"/>
      <c r="I866" s="6"/>
      <c r="K866" s="4"/>
    </row>
    <row r="867" spans="1:11" ht="12.75">
      <c r="A867" s="3"/>
      <c r="B867" s="3"/>
      <c r="D867" t="s">
        <v>178</v>
      </c>
      <c r="E867" s="64"/>
      <c r="G867" s="67"/>
      <c r="H867" s="6"/>
      <c r="I867" s="6"/>
      <c r="K867" s="4"/>
    </row>
    <row r="868" spans="2:11" ht="15">
      <c r="B868" s="97" t="s">
        <v>262</v>
      </c>
      <c r="C868" s="98"/>
      <c r="D868" s="99" t="s">
        <v>275</v>
      </c>
      <c r="E868" s="68">
        <f>SUM(E871:E880)</f>
        <v>125400</v>
      </c>
      <c r="G868" s="67"/>
      <c r="H868" s="6"/>
      <c r="I868" s="6"/>
      <c r="K868" s="4"/>
    </row>
    <row r="869" spans="1:11" ht="15">
      <c r="A869"/>
      <c r="B869" s="100"/>
      <c r="C869" s="98"/>
      <c r="D869" s="99" t="s">
        <v>276</v>
      </c>
      <c r="E869" s="90"/>
      <c r="G869" s="67"/>
      <c r="H869" s="6"/>
      <c r="I869" s="6"/>
      <c r="K869" s="4"/>
    </row>
    <row r="870" spans="1:11" ht="15">
      <c r="A870"/>
      <c r="B870" s="100"/>
      <c r="C870" s="98"/>
      <c r="D870" s="99" t="s">
        <v>277</v>
      </c>
      <c r="E870" s="90"/>
      <c r="G870" s="67"/>
      <c r="H870" s="6"/>
      <c r="I870" s="6"/>
      <c r="K870" s="4"/>
    </row>
    <row r="871" spans="1:11" ht="15">
      <c r="A871"/>
      <c r="B871" s="100"/>
      <c r="C871" s="6">
        <v>3020</v>
      </c>
      <c r="D871" t="s">
        <v>39</v>
      </c>
      <c r="E871" s="90">
        <v>0</v>
      </c>
      <c r="G871" s="67"/>
      <c r="H871" s="6"/>
      <c r="I871" s="6"/>
      <c r="K871" s="4"/>
    </row>
    <row r="872" spans="1:11" ht="15">
      <c r="A872"/>
      <c r="B872" s="100"/>
      <c r="C872" s="101">
        <v>4010</v>
      </c>
      <c r="D872" s="99" t="s">
        <v>40</v>
      </c>
      <c r="E872" s="90">
        <v>87462</v>
      </c>
      <c r="G872" s="67"/>
      <c r="H872" s="6"/>
      <c r="I872" s="6"/>
      <c r="K872" s="4"/>
    </row>
    <row r="873" spans="1:11" ht="15">
      <c r="A873"/>
      <c r="B873" s="100"/>
      <c r="C873" s="6">
        <v>4040</v>
      </c>
      <c r="D873" t="s">
        <v>41</v>
      </c>
      <c r="E873" s="90">
        <v>14750</v>
      </c>
      <c r="G873" s="67"/>
      <c r="H873" s="6"/>
      <c r="I873" s="6"/>
      <c r="K873" s="4"/>
    </row>
    <row r="874" spans="1:11" ht="15">
      <c r="A874"/>
      <c r="B874" s="100"/>
      <c r="C874" s="101">
        <v>4110</v>
      </c>
      <c r="D874" s="99" t="s">
        <v>42</v>
      </c>
      <c r="E874" s="90">
        <v>17434</v>
      </c>
      <c r="G874" s="67"/>
      <c r="H874" s="6"/>
      <c r="I874" s="6"/>
      <c r="K874" s="4"/>
    </row>
    <row r="875" spans="1:11" ht="15">
      <c r="A875"/>
      <c r="B875" s="100"/>
      <c r="C875" s="101">
        <v>4120</v>
      </c>
      <c r="D875" s="99" t="s">
        <v>43</v>
      </c>
      <c r="E875" s="90">
        <v>2080</v>
      </c>
      <c r="G875" s="67"/>
      <c r="H875" s="6"/>
      <c r="I875" s="6"/>
      <c r="K875" s="4"/>
    </row>
    <row r="876" spans="1:11" ht="15">
      <c r="A876"/>
      <c r="B876" s="100"/>
      <c r="C876" s="6">
        <v>4210</v>
      </c>
      <c r="D876" t="s">
        <v>46</v>
      </c>
      <c r="E876" s="90">
        <v>0</v>
      </c>
      <c r="G876" s="67"/>
      <c r="H876" s="6"/>
      <c r="I876" s="6"/>
      <c r="K876" s="4"/>
    </row>
    <row r="877" spans="1:5" ht="12.75">
      <c r="A877"/>
      <c r="C877" s="6">
        <v>4240</v>
      </c>
      <c r="D877" t="s">
        <v>274</v>
      </c>
      <c r="E877" s="60">
        <v>0</v>
      </c>
    </row>
    <row r="878" spans="1:5" ht="12.75">
      <c r="A878"/>
      <c r="C878" s="6">
        <v>4260</v>
      </c>
      <c r="D878" t="s">
        <v>47</v>
      </c>
      <c r="E878" s="60">
        <v>645</v>
      </c>
    </row>
    <row r="879" spans="1:16" ht="12.75">
      <c r="A879"/>
      <c r="C879" s="6">
        <v>4270</v>
      </c>
      <c r="D879" t="s">
        <v>48</v>
      </c>
      <c r="E879" s="60">
        <v>0</v>
      </c>
      <c r="P879" t="s">
        <v>76</v>
      </c>
    </row>
    <row r="880" spans="1:5" ht="12.75">
      <c r="A880"/>
      <c r="C880" s="6">
        <v>4440</v>
      </c>
      <c r="D880" t="s">
        <v>52</v>
      </c>
      <c r="E880" s="60">
        <v>3029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87" max="255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656"/>
  <sheetViews>
    <sheetView tabSelected="1" zoomScalePageLayoutView="0" workbookViewId="0" topLeftCell="A564">
      <selection activeCell="G583" sqref="G583"/>
    </sheetView>
  </sheetViews>
  <sheetFormatPr defaultColWidth="9.00390625" defaultRowHeight="12.75"/>
  <cols>
    <col min="1" max="1" width="4.25390625" style="32" customWidth="1"/>
    <col min="2" max="2" width="6.375" style="32" customWidth="1"/>
    <col min="3" max="3" width="6.00390625" style="6" customWidth="1"/>
    <col min="4" max="4" width="48.375" style="0" customWidth="1"/>
    <col min="5" max="5" width="21.875" style="73" customWidth="1"/>
    <col min="6" max="6" width="14.625" style="60" customWidth="1"/>
  </cols>
  <sheetData>
    <row r="2" spans="1:5" ht="12.75">
      <c r="A2" s="27"/>
      <c r="B2" s="27"/>
      <c r="C2" s="37"/>
      <c r="D2" s="12"/>
      <c r="E2" s="79"/>
    </row>
    <row r="3" spans="1:4" ht="12.75">
      <c r="A3" s="17"/>
      <c r="B3" s="17"/>
      <c r="C3" s="3"/>
      <c r="D3" s="15"/>
    </row>
    <row r="4" spans="1:11" ht="12.75">
      <c r="A4" s="30"/>
      <c r="B4" s="31"/>
      <c r="C4" s="20"/>
      <c r="D4" s="16" t="s">
        <v>31</v>
      </c>
      <c r="E4" s="72" t="s">
        <v>181</v>
      </c>
      <c r="G4" s="3"/>
      <c r="H4" s="3"/>
      <c r="I4" s="3"/>
      <c r="J4" s="14"/>
      <c r="K4" s="10"/>
    </row>
    <row r="5" spans="1:11" ht="12.75">
      <c r="A5" s="21"/>
      <c r="B5" s="28"/>
      <c r="C5" s="3"/>
      <c r="D5" s="14" t="s">
        <v>38</v>
      </c>
      <c r="E5" s="60" t="s">
        <v>400</v>
      </c>
      <c r="G5" s="3"/>
      <c r="H5" s="3"/>
      <c r="I5" s="3"/>
      <c r="J5" s="14"/>
      <c r="K5" s="10"/>
    </row>
    <row r="6" spans="1:11" ht="12.75">
      <c r="A6" s="21"/>
      <c r="B6" s="28"/>
      <c r="C6" s="3"/>
      <c r="D6" s="14"/>
      <c r="E6" s="60" t="s">
        <v>137</v>
      </c>
      <c r="G6" s="3"/>
      <c r="H6" s="3"/>
      <c r="I6" s="3"/>
      <c r="J6" s="14"/>
      <c r="K6" s="10"/>
    </row>
    <row r="7" spans="1:11" ht="12.75">
      <c r="A7" s="21"/>
      <c r="B7" s="28"/>
      <c r="C7" s="3"/>
      <c r="D7" s="14"/>
      <c r="E7" s="60" t="s">
        <v>401</v>
      </c>
      <c r="G7" s="3"/>
      <c r="H7" s="3"/>
      <c r="I7" s="3"/>
      <c r="J7" s="14"/>
      <c r="K7" s="10"/>
    </row>
    <row r="8" spans="1:11" ht="12.75">
      <c r="A8" s="25" t="s">
        <v>32</v>
      </c>
      <c r="B8" s="26" t="s">
        <v>33</v>
      </c>
      <c r="C8" s="1"/>
      <c r="D8" s="1" t="s">
        <v>34</v>
      </c>
      <c r="E8" s="74" t="s">
        <v>339</v>
      </c>
      <c r="G8" s="3"/>
      <c r="H8" s="3"/>
      <c r="I8" s="3"/>
      <c r="J8" s="3"/>
      <c r="K8" s="11"/>
    </row>
    <row r="9" spans="1:11" ht="12.75">
      <c r="A9" s="22" t="s">
        <v>63</v>
      </c>
      <c r="B9" s="27"/>
      <c r="C9" s="13"/>
      <c r="D9" s="34" t="s">
        <v>74</v>
      </c>
      <c r="E9" s="76">
        <f>SUM(+E10+E17+E42)</f>
        <v>8334266.26</v>
      </c>
      <c r="G9" s="14"/>
      <c r="H9" s="14"/>
      <c r="I9" s="14"/>
      <c r="J9" s="14"/>
      <c r="K9" s="10"/>
    </row>
    <row r="10" spans="1:11" ht="12.75">
      <c r="A10" s="21"/>
      <c r="B10" s="28" t="s">
        <v>67</v>
      </c>
      <c r="C10" s="3"/>
      <c r="D10" s="14" t="s">
        <v>175</v>
      </c>
      <c r="E10" s="73">
        <f>SUM(E11:E16)</f>
        <v>399000</v>
      </c>
      <c r="G10" s="14"/>
      <c r="H10" s="14"/>
      <c r="I10" s="14"/>
      <c r="J10" s="14"/>
      <c r="K10" s="10"/>
    </row>
    <row r="11" spans="1:11" ht="12.75">
      <c r="A11" s="21"/>
      <c r="B11" s="28"/>
      <c r="C11" s="3">
        <v>3030</v>
      </c>
      <c r="D11" s="14" t="s">
        <v>56</v>
      </c>
      <c r="E11" s="73">
        <v>383000</v>
      </c>
      <c r="G11" s="14"/>
      <c r="H11" s="14"/>
      <c r="I11" s="14"/>
      <c r="J11" s="14"/>
      <c r="K11" s="10"/>
    </row>
    <row r="12" spans="1:11" ht="12.75">
      <c r="A12" s="21"/>
      <c r="B12" s="28"/>
      <c r="C12" s="3">
        <v>4210</v>
      </c>
      <c r="D12" s="14" t="s">
        <v>46</v>
      </c>
      <c r="E12" s="73">
        <v>3500</v>
      </c>
      <c r="G12" s="14"/>
      <c r="H12" s="14"/>
      <c r="I12" s="14"/>
      <c r="J12" s="14"/>
      <c r="K12" s="10"/>
    </row>
    <row r="13" spans="1:11" ht="12.75">
      <c r="A13" s="21"/>
      <c r="B13" s="28"/>
      <c r="C13" s="3">
        <v>4220</v>
      </c>
      <c r="D13" s="36" t="s">
        <v>55</v>
      </c>
      <c r="E13" s="73">
        <v>2000</v>
      </c>
      <c r="G13" s="14"/>
      <c r="H13" s="14"/>
      <c r="I13" s="14"/>
      <c r="J13" s="14"/>
      <c r="K13" s="10"/>
    </row>
    <row r="14" spans="1:11" ht="12.75">
      <c r="A14" s="21"/>
      <c r="B14" s="28"/>
      <c r="C14" s="6">
        <v>4270</v>
      </c>
      <c r="D14" t="s">
        <v>48</v>
      </c>
      <c r="E14" s="73">
        <v>1000</v>
      </c>
      <c r="G14" s="14"/>
      <c r="H14" s="14"/>
      <c r="I14" s="14"/>
      <c r="J14" s="14"/>
      <c r="K14" s="10"/>
    </row>
    <row r="15" spans="1:11" ht="12.75">
      <c r="A15" s="21"/>
      <c r="B15" s="28"/>
      <c r="C15" s="3">
        <v>4300</v>
      </c>
      <c r="D15" s="14" t="s">
        <v>49</v>
      </c>
      <c r="E15" s="73">
        <v>9500</v>
      </c>
      <c r="G15" s="14"/>
      <c r="H15" s="14"/>
      <c r="I15" s="14"/>
      <c r="J15" s="14"/>
      <c r="K15" s="10"/>
    </row>
    <row r="16" spans="1:11" ht="12.75">
      <c r="A16" s="21"/>
      <c r="B16" s="28"/>
      <c r="C16" s="6">
        <v>4360</v>
      </c>
      <c r="D16" t="s">
        <v>217</v>
      </c>
      <c r="E16" s="73">
        <v>0</v>
      </c>
      <c r="G16" s="14"/>
      <c r="H16" s="14"/>
      <c r="I16" s="14"/>
      <c r="J16" s="14"/>
      <c r="K16" s="10"/>
    </row>
    <row r="17" spans="1:11" ht="12.75">
      <c r="A17" s="21"/>
      <c r="B17" s="28" t="s">
        <v>68</v>
      </c>
      <c r="C17" s="3"/>
      <c r="D17" s="14" t="s">
        <v>69</v>
      </c>
      <c r="E17" s="73">
        <f>SUM(E18:E41)</f>
        <v>7902166.26</v>
      </c>
      <c r="G17" s="14"/>
      <c r="H17" s="14"/>
      <c r="I17" s="14"/>
      <c r="J17" s="14"/>
      <c r="K17" s="10"/>
    </row>
    <row r="18" spans="1:11" ht="12.75">
      <c r="A18" s="21"/>
      <c r="B18" s="28"/>
      <c r="C18" s="6">
        <v>3020</v>
      </c>
      <c r="D18" t="s">
        <v>306</v>
      </c>
      <c r="E18" s="73">
        <v>110000</v>
      </c>
      <c r="G18" s="14"/>
      <c r="H18" s="14"/>
      <c r="I18" s="14"/>
      <c r="J18" s="14"/>
      <c r="K18" s="10"/>
    </row>
    <row r="19" spans="1:11" ht="12.75">
      <c r="A19" s="21"/>
      <c r="B19" s="28"/>
      <c r="C19" s="6">
        <v>4010</v>
      </c>
      <c r="D19" t="s">
        <v>40</v>
      </c>
      <c r="E19" s="73">
        <v>5119406</v>
      </c>
      <c r="G19" s="14"/>
      <c r="H19" s="14"/>
      <c r="I19" s="14"/>
      <c r="J19" s="14"/>
      <c r="K19" s="10"/>
    </row>
    <row r="20" spans="1:11" ht="12.75">
      <c r="A20" s="21"/>
      <c r="B20" s="28"/>
      <c r="C20" s="6">
        <v>4040</v>
      </c>
      <c r="D20" t="s">
        <v>41</v>
      </c>
      <c r="E20" s="73">
        <v>361657.26</v>
      </c>
      <c r="G20" s="14"/>
      <c r="H20" s="14"/>
      <c r="I20" s="14"/>
      <c r="J20" s="14"/>
      <c r="K20" s="10"/>
    </row>
    <row r="21" spans="1:11" ht="12.75">
      <c r="A21" s="21"/>
      <c r="B21" s="28"/>
      <c r="C21" s="6">
        <v>4110</v>
      </c>
      <c r="D21" t="s">
        <v>42</v>
      </c>
      <c r="E21" s="73">
        <v>900000</v>
      </c>
      <c r="G21" s="14"/>
      <c r="H21" s="14"/>
      <c r="I21" s="14"/>
      <c r="J21" s="14"/>
      <c r="K21" s="10"/>
    </row>
    <row r="22" spans="1:11" ht="12.75">
      <c r="A22" s="21"/>
      <c r="B22" s="28"/>
      <c r="C22" s="6">
        <v>4120</v>
      </c>
      <c r="D22" t="s">
        <v>43</v>
      </c>
      <c r="E22" s="73">
        <v>107000</v>
      </c>
      <c r="G22" s="14"/>
      <c r="H22" s="14"/>
      <c r="I22" s="14"/>
      <c r="J22" s="14"/>
      <c r="K22" s="10"/>
    </row>
    <row r="23" spans="1:11" ht="12.75">
      <c r="A23" s="21"/>
      <c r="B23" s="28"/>
      <c r="C23" s="3">
        <v>4170</v>
      </c>
      <c r="D23" s="14" t="s">
        <v>154</v>
      </c>
      <c r="E23" s="73">
        <v>88481</v>
      </c>
      <c r="G23" s="14"/>
      <c r="H23" s="14"/>
      <c r="I23" s="14"/>
      <c r="J23" s="14"/>
      <c r="K23" s="10"/>
    </row>
    <row r="24" spans="1:11" ht="12.75">
      <c r="A24" s="21"/>
      <c r="B24" s="28"/>
      <c r="C24" s="6">
        <v>4210</v>
      </c>
      <c r="D24" t="s">
        <v>46</v>
      </c>
      <c r="E24" s="73">
        <v>170555</v>
      </c>
      <c r="G24" s="14"/>
      <c r="H24" s="14"/>
      <c r="I24" s="14"/>
      <c r="J24" s="14"/>
      <c r="K24" s="10"/>
    </row>
    <row r="25" spans="1:11" ht="12.75">
      <c r="A25" s="21"/>
      <c r="B25" s="28"/>
      <c r="C25" s="3">
        <v>4220</v>
      </c>
      <c r="D25" s="36" t="s">
        <v>55</v>
      </c>
      <c r="E25" s="73">
        <v>12000</v>
      </c>
      <c r="G25" s="14"/>
      <c r="H25" s="14"/>
      <c r="I25" s="14"/>
      <c r="J25" s="14"/>
      <c r="K25" s="10"/>
    </row>
    <row r="26" spans="1:11" ht="12.75">
      <c r="A26" s="21"/>
      <c r="B26" s="28"/>
      <c r="C26" s="6">
        <v>4240</v>
      </c>
      <c r="D26" t="s">
        <v>274</v>
      </c>
      <c r="E26" s="73">
        <v>0</v>
      </c>
      <c r="G26" s="14"/>
      <c r="H26" s="14"/>
      <c r="I26" s="14"/>
      <c r="J26" s="14"/>
      <c r="K26" s="10"/>
    </row>
    <row r="27" spans="1:11" ht="12.75">
      <c r="A27" s="21"/>
      <c r="B27" s="28"/>
      <c r="C27" s="6">
        <v>4260</v>
      </c>
      <c r="D27" t="s">
        <v>47</v>
      </c>
      <c r="E27" s="73">
        <v>150500</v>
      </c>
      <c r="G27" s="14"/>
      <c r="H27" s="14"/>
      <c r="I27" s="14"/>
      <c r="J27" s="14"/>
      <c r="K27" s="10"/>
    </row>
    <row r="28" spans="1:11" ht="12.75">
      <c r="A28" s="24"/>
      <c r="B28" s="17"/>
      <c r="C28" s="6">
        <v>4270</v>
      </c>
      <c r="D28" t="s">
        <v>48</v>
      </c>
      <c r="E28" s="73">
        <v>86129</v>
      </c>
      <c r="G28" s="14"/>
      <c r="H28" s="14"/>
      <c r="I28" s="14"/>
      <c r="J28" s="14"/>
      <c r="K28" s="10"/>
    </row>
    <row r="29" spans="1:5" ht="12.75">
      <c r="A29" s="24"/>
      <c r="B29" s="17"/>
      <c r="C29" s="6">
        <v>4280</v>
      </c>
      <c r="D29" t="s">
        <v>170</v>
      </c>
      <c r="E29" s="73">
        <v>5000</v>
      </c>
    </row>
    <row r="30" spans="1:5" ht="12.75">
      <c r="A30" s="24"/>
      <c r="B30" s="28"/>
      <c r="C30" s="6">
        <v>4300</v>
      </c>
      <c r="D30" t="s">
        <v>49</v>
      </c>
      <c r="E30" s="73">
        <v>390338</v>
      </c>
    </row>
    <row r="31" spans="1:5" ht="12.75">
      <c r="A31" s="17"/>
      <c r="B31" s="28"/>
      <c r="C31" s="6">
        <v>4360</v>
      </c>
      <c r="D31" t="s">
        <v>217</v>
      </c>
      <c r="E31" s="73">
        <v>40000</v>
      </c>
    </row>
    <row r="32" spans="1:5" ht="12.75">
      <c r="A32" s="28"/>
      <c r="B32" s="28"/>
      <c r="C32" s="6">
        <v>4410</v>
      </c>
      <c r="D32" t="s">
        <v>50</v>
      </c>
      <c r="E32" s="73">
        <v>35000</v>
      </c>
    </row>
    <row r="33" spans="1:5" ht="12.75">
      <c r="A33" s="28"/>
      <c r="B33" s="28"/>
      <c r="C33" s="6">
        <v>4420</v>
      </c>
      <c r="D33" t="s">
        <v>70</v>
      </c>
      <c r="E33" s="73">
        <v>3000</v>
      </c>
    </row>
    <row r="34" spans="1:5" ht="12.75">
      <c r="A34" s="21"/>
      <c r="B34" s="28"/>
      <c r="C34" s="6">
        <v>4430</v>
      </c>
      <c r="D34" t="s">
        <v>51</v>
      </c>
      <c r="E34" s="73">
        <v>80000</v>
      </c>
    </row>
    <row r="35" spans="1:5" ht="12.75">
      <c r="A35" s="21"/>
      <c r="B35" s="28"/>
      <c r="C35" s="6">
        <v>4440</v>
      </c>
      <c r="D35" t="s">
        <v>71</v>
      </c>
      <c r="E35" s="73">
        <v>165620</v>
      </c>
    </row>
    <row r="36" spans="1:5" ht="12.75">
      <c r="A36" s="21"/>
      <c r="B36" s="28"/>
      <c r="C36" s="3">
        <v>4510</v>
      </c>
      <c r="D36" s="17" t="s">
        <v>162</v>
      </c>
      <c r="E36" s="73">
        <v>380</v>
      </c>
    </row>
    <row r="37" spans="1:5" ht="12.75">
      <c r="A37" s="21"/>
      <c r="B37" s="28"/>
      <c r="C37" s="3">
        <v>4520</v>
      </c>
      <c r="D37" s="17" t="s">
        <v>341</v>
      </c>
      <c r="E37" s="73">
        <v>5000</v>
      </c>
    </row>
    <row r="38" spans="1:4" ht="12.75">
      <c r="A38" s="21"/>
      <c r="B38" s="28"/>
      <c r="C38" s="3"/>
      <c r="D38" s="17" t="s">
        <v>168</v>
      </c>
    </row>
    <row r="39" spans="1:5" ht="12.75">
      <c r="A39" s="21"/>
      <c r="B39" s="28"/>
      <c r="C39" s="6">
        <v>4530</v>
      </c>
      <c r="D39" t="s">
        <v>176</v>
      </c>
      <c r="E39" s="73">
        <v>5000</v>
      </c>
    </row>
    <row r="40" spans="1:5" ht="12.75">
      <c r="A40" s="21"/>
      <c r="B40" s="28"/>
      <c r="C40" s="6">
        <v>4700</v>
      </c>
      <c r="D40" t="s">
        <v>284</v>
      </c>
      <c r="E40" s="73">
        <v>17100</v>
      </c>
    </row>
    <row r="41" spans="1:5" ht="12.75">
      <c r="A41" s="21"/>
      <c r="B41" s="28"/>
      <c r="C41" s="6">
        <v>6060</v>
      </c>
      <c r="D41" t="s">
        <v>72</v>
      </c>
      <c r="E41" s="73">
        <v>50000</v>
      </c>
    </row>
    <row r="42" spans="1:5" ht="12.75">
      <c r="A42" s="21"/>
      <c r="B42" s="28" t="s">
        <v>73</v>
      </c>
      <c r="D42" t="s">
        <v>1</v>
      </c>
      <c r="E42" s="73">
        <f>SUM(E43:E50)</f>
        <v>33100</v>
      </c>
    </row>
    <row r="43" spans="1:5" ht="12.75">
      <c r="A43" s="21"/>
      <c r="B43" s="28"/>
      <c r="C43" s="6">
        <v>2900</v>
      </c>
      <c r="D43" t="s">
        <v>320</v>
      </c>
      <c r="E43" s="73">
        <v>1000</v>
      </c>
    </row>
    <row r="44" spans="1:4" ht="12.75">
      <c r="A44" s="21"/>
      <c r="B44" s="28"/>
      <c r="D44" t="s">
        <v>321</v>
      </c>
    </row>
    <row r="45" spans="1:4" ht="12.75">
      <c r="A45" s="21"/>
      <c r="B45" s="28"/>
      <c r="D45" t="s">
        <v>322</v>
      </c>
    </row>
    <row r="46" spans="1:4" ht="12.75">
      <c r="A46" s="21"/>
      <c r="B46" s="28"/>
      <c r="D46" t="s">
        <v>323</v>
      </c>
    </row>
    <row r="47" spans="1:5" ht="12.75">
      <c r="A47" s="21"/>
      <c r="B47" s="28"/>
      <c r="C47" s="3">
        <v>3030</v>
      </c>
      <c r="D47" s="14" t="s">
        <v>56</v>
      </c>
      <c r="E47" s="73">
        <v>22260</v>
      </c>
    </row>
    <row r="48" spans="1:5" ht="12.75">
      <c r="A48" s="21"/>
      <c r="B48" s="28"/>
      <c r="C48" s="6">
        <v>4210</v>
      </c>
      <c r="D48" t="s">
        <v>46</v>
      </c>
      <c r="E48" s="73">
        <v>2840</v>
      </c>
    </row>
    <row r="49" spans="1:5" ht="12.75">
      <c r="A49" s="21"/>
      <c r="B49" s="28"/>
      <c r="C49" s="6">
        <v>4220</v>
      </c>
      <c r="D49" s="2" t="s">
        <v>55</v>
      </c>
      <c r="E49" s="73">
        <v>2000</v>
      </c>
    </row>
    <row r="50" spans="1:5" ht="12.75">
      <c r="A50" s="21"/>
      <c r="B50" s="28"/>
      <c r="C50" s="6">
        <v>4300</v>
      </c>
      <c r="D50" t="s">
        <v>122</v>
      </c>
      <c r="E50" s="73">
        <v>5000</v>
      </c>
    </row>
    <row r="51" spans="1:5" ht="12.75">
      <c r="A51" s="22" t="s">
        <v>63</v>
      </c>
      <c r="B51" s="27"/>
      <c r="C51" s="13"/>
      <c r="D51" s="34" t="s">
        <v>158</v>
      </c>
      <c r="E51" s="76">
        <f>E52+E58</f>
        <v>300882</v>
      </c>
    </row>
    <row r="52" spans="1:5" ht="12.75">
      <c r="A52" s="21"/>
      <c r="B52" s="28" t="s">
        <v>75</v>
      </c>
      <c r="C52" s="3"/>
      <c r="D52" s="14" t="s">
        <v>98</v>
      </c>
      <c r="E52" s="73">
        <f>SUM(E53:E57)</f>
        <v>300613</v>
      </c>
    </row>
    <row r="53" spans="1:5" ht="12.75">
      <c r="A53" s="21"/>
      <c r="B53" s="28"/>
      <c r="C53" s="6">
        <v>4010</v>
      </c>
      <c r="D53" t="s">
        <v>40</v>
      </c>
      <c r="E53" s="73">
        <v>208278.55</v>
      </c>
    </row>
    <row r="54" spans="1:5" ht="12.75">
      <c r="A54" s="28"/>
      <c r="B54" s="28"/>
      <c r="C54" s="6">
        <v>4040</v>
      </c>
      <c r="D54" t="s">
        <v>41</v>
      </c>
      <c r="E54" s="73">
        <v>32809.6</v>
      </c>
    </row>
    <row r="55" spans="1:5" ht="12.75">
      <c r="A55" s="28"/>
      <c r="B55" s="28"/>
      <c r="C55" s="6">
        <v>4110</v>
      </c>
      <c r="D55" t="s">
        <v>42</v>
      </c>
      <c r="E55" s="73">
        <v>39210</v>
      </c>
    </row>
    <row r="56" spans="1:5" ht="12.75">
      <c r="A56" s="28"/>
      <c r="B56" s="28"/>
      <c r="C56" s="6">
        <v>4120</v>
      </c>
      <c r="D56" t="s">
        <v>43</v>
      </c>
      <c r="E56" s="73">
        <v>5329</v>
      </c>
    </row>
    <row r="57" spans="1:5" ht="12.75">
      <c r="A57" s="28"/>
      <c r="B57" s="28"/>
      <c r="C57" s="6">
        <v>4440</v>
      </c>
      <c r="D57" t="s">
        <v>71</v>
      </c>
      <c r="E57" s="73">
        <v>14985.85</v>
      </c>
    </row>
    <row r="58" spans="1:5" ht="12.75">
      <c r="A58" s="28"/>
      <c r="B58" s="40" t="s">
        <v>384</v>
      </c>
      <c r="C58" s="44"/>
      <c r="D58" s="43" t="s">
        <v>385</v>
      </c>
      <c r="E58" s="78">
        <f>E59</f>
        <v>269</v>
      </c>
    </row>
    <row r="59" spans="1:5" ht="12.75">
      <c r="A59" s="28"/>
      <c r="B59" s="28"/>
      <c r="C59" s="6">
        <v>4210</v>
      </c>
      <c r="D59" t="s">
        <v>46</v>
      </c>
      <c r="E59" s="73">
        <v>269</v>
      </c>
    </row>
    <row r="60" spans="1:2" ht="12.75">
      <c r="A60" s="28"/>
      <c r="B60" s="28"/>
    </row>
    <row r="61" spans="1:5" ht="12.75">
      <c r="A61" s="22" t="s">
        <v>64</v>
      </c>
      <c r="B61" s="27"/>
      <c r="C61" s="13"/>
      <c r="D61" s="34" t="s">
        <v>88</v>
      </c>
      <c r="E61" s="78">
        <f>E62</f>
        <v>231488</v>
      </c>
    </row>
    <row r="62" spans="1:5" ht="12.75">
      <c r="A62" s="54"/>
      <c r="B62" s="46" t="s">
        <v>227</v>
      </c>
      <c r="C62" s="47"/>
      <c r="D62" s="50" t="s">
        <v>228</v>
      </c>
      <c r="E62" s="73">
        <f>SUM(E63:E71)</f>
        <v>231488</v>
      </c>
    </row>
    <row r="63" spans="1:5" ht="12.75">
      <c r="A63" s="46"/>
      <c r="B63" s="46"/>
      <c r="C63" s="6">
        <v>3020</v>
      </c>
      <c r="D63" t="s">
        <v>306</v>
      </c>
      <c r="E63" s="73">
        <v>3500</v>
      </c>
    </row>
    <row r="64" spans="1:5" ht="12.75">
      <c r="A64" s="28"/>
      <c r="B64" s="28"/>
      <c r="C64" s="6">
        <v>4010</v>
      </c>
      <c r="D64" t="s">
        <v>40</v>
      </c>
      <c r="E64" s="73">
        <v>156090</v>
      </c>
    </row>
    <row r="65" spans="1:5" ht="12.75">
      <c r="A65" s="28"/>
      <c r="B65" s="28"/>
      <c r="C65" s="6">
        <v>4040</v>
      </c>
      <c r="D65" t="s">
        <v>41</v>
      </c>
      <c r="E65" s="73">
        <v>11725</v>
      </c>
    </row>
    <row r="66" spans="1:5" ht="12.75">
      <c r="A66" s="28"/>
      <c r="B66" s="28"/>
      <c r="C66" s="6">
        <v>4110</v>
      </c>
      <c r="D66" t="s">
        <v>42</v>
      </c>
      <c r="E66" s="73">
        <v>30000</v>
      </c>
    </row>
    <row r="67" spans="1:5" ht="12.75">
      <c r="A67" s="28"/>
      <c r="B67" s="28"/>
      <c r="C67" s="6">
        <v>4120</v>
      </c>
      <c r="D67" t="s">
        <v>43</v>
      </c>
      <c r="E67" s="73">
        <v>4200</v>
      </c>
    </row>
    <row r="68" spans="1:5" ht="12.75">
      <c r="A68" s="28"/>
      <c r="B68" s="28"/>
      <c r="C68" s="6">
        <v>4260</v>
      </c>
      <c r="D68" t="s">
        <v>47</v>
      </c>
      <c r="E68" s="73">
        <v>5000</v>
      </c>
    </row>
    <row r="69" spans="1:5" ht="12.75">
      <c r="A69" s="28"/>
      <c r="B69" s="28"/>
      <c r="C69" s="6">
        <v>4300</v>
      </c>
      <c r="D69" s="2" t="s">
        <v>49</v>
      </c>
      <c r="E69" s="73">
        <v>14271</v>
      </c>
    </row>
    <row r="70" spans="1:5" ht="12.75">
      <c r="A70" s="28"/>
      <c r="B70" s="28"/>
      <c r="C70" s="6">
        <v>4360</v>
      </c>
      <c r="D70" t="s">
        <v>217</v>
      </c>
      <c r="E70" s="73">
        <v>500</v>
      </c>
    </row>
    <row r="71" spans="1:5" ht="12.75">
      <c r="A71" s="28"/>
      <c r="B71" s="28"/>
      <c r="C71" s="6">
        <v>4440</v>
      </c>
      <c r="D71" t="s">
        <v>71</v>
      </c>
      <c r="E71" s="73">
        <v>6202</v>
      </c>
    </row>
    <row r="72" spans="1:5" ht="13.5" customHeight="1">
      <c r="A72" s="27" t="s">
        <v>84</v>
      </c>
      <c r="B72" s="27"/>
      <c r="C72" s="7"/>
      <c r="D72" s="5" t="s">
        <v>130</v>
      </c>
      <c r="E72" s="76">
        <f>SUM(E74+E80)</f>
        <v>149424</v>
      </c>
    </row>
    <row r="73" spans="1:5" ht="12.75">
      <c r="A73" s="27"/>
      <c r="B73" s="27"/>
      <c r="C73" s="7"/>
      <c r="D73" s="5" t="s">
        <v>131</v>
      </c>
      <c r="E73" s="76"/>
    </row>
    <row r="74" spans="1:5" ht="12.75">
      <c r="A74" s="28"/>
      <c r="B74" s="28" t="s">
        <v>85</v>
      </c>
      <c r="D74" t="s">
        <v>86</v>
      </c>
      <c r="E74" s="73">
        <f>SUM(E76:E79)</f>
        <v>5603</v>
      </c>
    </row>
    <row r="75" spans="1:4" ht="12.75">
      <c r="A75" s="28"/>
      <c r="B75" s="28"/>
      <c r="D75" t="s">
        <v>87</v>
      </c>
    </row>
    <row r="76" spans="1:5" ht="12.75">
      <c r="A76" s="28"/>
      <c r="B76" s="28"/>
      <c r="C76" s="6">
        <v>4110</v>
      </c>
      <c r="D76" t="s">
        <v>42</v>
      </c>
      <c r="E76" s="73">
        <v>654</v>
      </c>
    </row>
    <row r="77" spans="1:5" ht="12.75">
      <c r="A77" s="28"/>
      <c r="B77" s="28"/>
      <c r="C77" s="6">
        <v>4120</v>
      </c>
      <c r="D77" t="s">
        <v>43</v>
      </c>
      <c r="E77" s="73">
        <v>94</v>
      </c>
    </row>
    <row r="78" spans="1:5" ht="12.75">
      <c r="A78" s="28"/>
      <c r="B78" s="28"/>
      <c r="C78" s="6">
        <v>4170</v>
      </c>
      <c r="D78" s="36" t="s">
        <v>154</v>
      </c>
      <c r="E78" s="73">
        <v>3800</v>
      </c>
    </row>
    <row r="79" spans="1:5" ht="12.75">
      <c r="A79" s="28"/>
      <c r="B79" s="28"/>
      <c r="C79" s="6">
        <v>4210</v>
      </c>
      <c r="D79" s="2" t="s">
        <v>46</v>
      </c>
      <c r="E79" s="73">
        <v>1055</v>
      </c>
    </row>
    <row r="80" spans="1:5" ht="12.75">
      <c r="A80" s="28"/>
      <c r="B80" s="28" t="s">
        <v>368</v>
      </c>
      <c r="D80" s="2" t="s">
        <v>367</v>
      </c>
      <c r="E80" s="73">
        <f>SUM(E81:E86)</f>
        <v>143821</v>
      </c>
    </row>
    <row r="81" spans="1:5" ht="12.75">
      <c r="A81" s="28"/>
      <c r="B81" s="28"/>
      <c r="C81" s="3">
        <v>3030</v>
      </c>
      <c r="D81" s="14" t="s">
        <v>56</v>
      </c>
      <c r="E81" s="73">
        <v>86800</v>
      </c>
    </row>
    <row r="82" spans="1:5" ht="12.75">
      <c r="A82" s="28"/>
      <c r="B82" s="28"/>
      <c r="C82" s="6">
        <v>4110</v>
      </c>
      <c r="D82" t="s">
        <v>42</v>
      </c>
      <c r="E82" s="73">
        <v>6148</v>
      </c>
    </row>
    <row r="83" spans="1:5" ht="12.75">
      <c r="A83" s="28"/>
      <c r="B83" s="28"/>
      <c r="C83" s="6">
        <v>4120</v>
      </c>
      <c r="D83" t="s">
        <v>43</v>
      </c>
      <c r="E83" s="73">
        <v>688</v>
      </c>
    </row>
    <row r="84" spans="1:5" ht="12.75">
      <c r="A84" s="28"/>
      <c r="B84" s="28"/>
      <c r="C84" s="6">
        <v>4170</v>
      </c>
      <c r="D84" s="36" t="s">
        <v>154</v>
      </c>
      <c r="E84" s="73">
        <v>39600</v>
      </c>
    </row>
    <row r="85" spans="1:5" ht="12.75">
      <c r="A85" s="28"/>
      <c r="B85" s="28"/>
      <c r="C85" s="6">
        <v>4210</v>
      </c>
      <c r="D85" s="2" t="s">
        <v>46</v>
      </c>
      <c r="E85" s="73">
        <v>9684</v>
      </c>
    </row>
    <row r="86" spans="1:5" ht="12.75">
      <c r="A86" s="28"/>
      <c r="B86" s="28"/>
      <c r="C86" s="6">
        <v>4300</v>
      </c>
      <c r="D86" s="2" t="s">
        <v>49</v>
      </c>
      <c r="E86" s="73">
        <v>901</v>
      </c>
    </row>
    <row r="87" spans="1:4" ht="12.75">
      <c r="A87" s="28"/>
      <c r="B87" s="28"/>
      <c r="D87" s="2"/>
    </row>
    <row r="88" spans="1:4" ht="12.75">
      <c r="A88" s="28"/>
      <c r="B88" s="28"/>
      <c r="D88" s="2"/>
    </row>
    <row r="89" spans="1:4" ht="12.75">
      <c r="A89" s="28"/>
      <c r="B89" s="28"/>
      <c r="D89" s="2"/>
    </row>
    <row r="90" spans="1:4" ht="12.75">
      <c r="A90" s="28"/>
      <c r="B90" s="28"/>
      <c r="D90" s="2"/>
    </row>
    <row r="91" spans="1:4" ht="12.75">
      <c r="A91" s="28"/>
      <c r="B91" s="28"/>
      <c r="D91" s="2"/>
    </row>
    <row r="92" spans="1:4" ht="12.75">
      <c r="A92" s="28"/>
      <c r="B92" s="28"/>
      <c r="D92" s="2"/>
    </row>
    <row r="93" spans="1:4" ht="12.75">
      <c r="A93" s="28"/>
      <c r="B93" s="28"/>
      <c r="D93" s="2"/>
    </row>
    <row r="94" spans="1:4" ht="12.75">
      <c r="A94" s="28"/>
      <c r="B94" s="28"/>
      <c r="D94" s="2"/>
    </row>
    <row r="95" spans="1:5" ht="12.75">
      <c r="A95" s="30"/>
      <c r="B95" s="31"/>
      <c r="C95" s="20"/>
      <c r="D95" s="16" t="s">
        <v>31</v>
      </c>
      <c r="E95" s="72" t="s">
        <v>181</v>
      </c>
    </row>
    <row r="96" spans="1:5" ht="12.75">
      <c r="A96" s="21"/>
      <c r="B96" s="28"/>
      <c r="C96" s="3"/>
      <c r="D96" s="14" t="s">
        <v>355</v>
      </c>
      <c r="E96" s="60" t="s">
        <v>400</v>
      </c>
    </row>
    <row r="97" spans="1:5" ht="12.75">
      <c r="A97" s="21"/>
      <c r="B97" s="28"/>
      <c r="C97" s="3"/>
      <c r="D97" s="14"/>
      <c r="E97" s="60" t="s">
        <v>137</v>
      </c>
    </row>
    <row r="98" spans="1:5" ht="12.75">
      <c r="A98" s="21"/>
      <c r="B98" s="28"/>
      <c r="C98" s="3"/>
      <c r="D98" s="14"/>
      <c r="E98" s="60" t="s">
        <v>401</v>
      </c>
    </row>
    <row r="99" spans="1:5" ht="12.75">
      <c r="A99" s="25" t="s">
        <v>32</v>
      </c>
      <c r="B99" s="26" t="s">
        <v>33</v>
      </c>
      <c r="C99" s="1"/>
      <c r="D99" s="1" t="s">
        <v>34</v>
      </c>
      <c r="E99" s="74" t="s">
        <v>339</v>
      </c>
    </row>
    <row r="100" spans="1:5" ht="12.75">
      <c r="A100" s="27" t="s">
        <v>79</v>
      </c>
      <c r="B100" s="27"/>
      <c r="C100" s="7"/>
      <c r="D100" s="5" t="s">
        <v>258</v>
      </c>
      <c r="E100" s="76">
        <f>SUM(E103+E111+E118+E114+E101)</f>
        <v>288279</v>
      </c>
    </row>
    <row r="101" spans="1:5" ht="12.75">
      <c r="A101" s="92"/>
      <c r="B101" s="92" t="s">
        <v>286</v>
      </c>
      <c r="C101" s="59"/>
      <c r="D101" t="s">
        <v>287</v>
      </c>
      <c r="E101" s="86">
        <f>SUM(E102:E102)</f>
        <v>14000</v>
      </c>
    </row>
    <row r="102" spans="1:5" ht="12.75">
      <c r="A102" s="92"/>
      <c r="B102" s="92"/>
      <c r="C102" s="59">
        <v>2300</v>
      </c>
      <c r="D102" t="s">
        <v>292</v>
      </c>
      <c r="E102" s="86">
        <v>14000</v>
      </c>
    </row>
    <row r="103" spans="1:5" ht="12.75">
      <c r="A103" s="28"/>
      <c r="B103" s="28" t="s">
        <v>80</v>
      </c>
      <c r="D103" s="2" t="s">
        <v>35</v>
      </c>
      <c r="E103" s="73">
        <f>SUM(E104:E110)</f>
        <v>114239</v>
      </c>
    </row>
    <row r="104" spans="1:5" ht="12.75">
      <c r="A104" s="28"/>
      <c r="B104" s="28"/>
      <c r="C104" s="6">
        <v>2820</v>
      </c>
      <c r="D104" s="2" t="s">
        <v>259</v>
      </c>
      <c r="E104" s="73">
        <v>58000</v>
      </c>
    </row>
    <row r="105" spans="1:4" ht="12.75">
      <c r="A105" s="28"/>
      <c r="B105" s="28"/>
      <c r="D105" s="2" t="s">
        <v>260</v>
      </c>
    </row>
    <row r="106" spans="1:5" ht="12.75">
      <c r="A106" s="28"/>
      <c r="B106" s="28"/>
      <c r="C106" s="3">
        <v>3030</v>
      </c>
      <c r="D106" s="14" t="s">
        <v>56</v>
      </c>
      <c r="E106" s="73">
        <v>44156</v>
      </c>
    </row>
    <row r="107" spans="1:5" ht="12.75">
      <c r="A107" s="28"/>
      <c r="B107" s="28"/>
      <c r="C107" s="6">
        <v>4110</v>
      </c>
      <c r="D107" t="s">
        <v>42</v>
      </c>
      <c r="E107" s="73">
        <v>1700</v>
      </c>
    </row>
    <row r="108" spans="1:5" ht="12.75">
      <c r="A108" s="28"/>
      <c r="B108" s="28"/>
      <c r="C108" s="6">
        <v>4120</v>
      </c>
      <c r="D108" t="s">
        <v>43</v>
      </c>
      <c r="E108" s="73">
        <v>250</v>
      </c>
    </row>
    <row r="109" spans="1:5" ht="12.75">
      <c r="A109" s="28"/>
      <c r="B109" s="28"/>
      <c r="C109" s="3">
        <v>4170</v>
      </c>
      <c r="D109" s="14" t="s">
        <v>154</v>
      </c>
      <c r="E109" s="73">
        <v>9000</v>
      </c>
    </row>
    <row r="110" spans="1:5" ht="12.75">
      <c r="A110" s="28"/>
      <c r="B110" s="28"/>
      <c r="C110" s="6">
        <v>4430</v>
      </c>
      <c r="D110" t="s">
        <v>51</v>
      </c>
      <c r="E110" s="73">
        <v>1133</v>
      </c>
    </row>
    <row r="111" spans="1:5" ht="12.75">
      <c r="A111" s="28"/>
      <c r="B111" s="28" t="s">
        <v>82</v>
      </c>
      <c r="D111" s="2" t="s">
        <v>83</v>
      </c>
      <c r="E111" s="73">
        <f>SUM(E112:E113)</f>
        <v>2800</v>
      </c>
    </row>
    <row r="112" spans="1:5" ht="12.75">
      <c r="A112" s="28"/>
      <c r="B112" s="28"/>
      <c r="C112" s="6">
        <v>4210</v>
      </c>
      <c r="D112" s="2" t="s">
        <v>46</v>
      </c>
      <c r="E112" s="73">
        <v>1400</v>
      </c>
    </row>
    <row r="113" spans="1:5" ht="12.75">
      <c r="A113" s="28"/>
      <c r="B113" s="28"/>
      <c r="C113" s="6">
        <v>4300</v>
      </c>
      <c r="D113" s="2" t="s">
        <v>49</v>
      </c>
      <c r="E113" s="73">
        <v>1400</v>
      </c>
    </row>
    <row r="114" spans="1:5" ht="12.75">
      <c r="A114" s="28"/>
      <c r="B114" s="28" t="s">
        <v>239</v>
      </c>
      <c r="D114" s="2" t="s">
        <v>240</v>
      </c>
      <c r="E114" s="73">
        <f>SUM(E115:E117)</f>
        <v>148400</v>
      </c>
    </row>
    <row r="115" spans="1:5" ht="12.75">
      <c r="A115" s="28"/>
      <c r="B115" s="28"/>
      <c r="C115" s="6">
        <v>4210</v>
      </c>
      <c r="D115" s="2" t="s">
        <v>46</v>
      </c>
      <c r="E115" s="73">
        <v>146400</v>
      </c>
    </row>
    <row r="116" spans="1:5" ht="12.75">
      <c r="A116" s="28"/>
      <c r="B116" s="28"/>
      <c r="C116" s="6">
        <v>4300</v>
      </c>
      <c r="D116" s="2" t="s">
        <v>49</v>
      </c>
      <c r="E116" s="73">
        <v>1400</v>
      </c>
    </row>
    <row r="117" spans="1:5" ht="12.75">
      <c r="A117" s="28"/>
      <c r="B117" s="28"/>
      <c r="C117" s="6">
        <v>4360</v>
      </c>
      <c r="D117" t="s">
        <v>217</v>
      </c>
      <c r="E117" s="73">
        <v>600</v>
      </c>
    </row>
    <row r="118" spans="1:5" ht="12.75">
      <c r="A118" s="28"/>
      <c r="B118" s="28" t="s">
        <v>81</v>
      </c>
      <c r="D118" t="s">
        <v>1</v>
      </c>
      <c r="E118" s="73">
        <f>SUM(E119:E123)</f>
        <v>8840</v>
      </c>
    </row>
    <row r="119" spans="1:5" ht="12.75">
      <c r="A119" s="28"/>
      <c r="B119" s="28"/>
      <c r="C119" s="6">
        <v>4190</v>
      </c>
      <c r="D119" t="s">
        <v>285</v>
      </c>
      <c r="E119" s="73">
        <v>2000</v>
      </c>
    </row>
    <row r="120" spans="1:5" ht="12.75">
      <c r="A120" s="28"/>
      <c r="B120" s="28"/>
      <c r="C120" s="6">
        <v>4210</v>
      </c>
      <c r="D120" s="2" t="s">
        <v>46</v>
      </c>
      <c r="E120" s="73">
        <v>540</v>
      </c>
    </row>
    <row r="121" spans="1:5" ht="12.75">
      <c r="A121" s="28"/>
      <c r="B121" s="28"/>
      <c r="C121" s="6">
        <v>4260</v>
      </c>
      <c r="D121" t="s">
        <v>47</v>
      </c>
      <c r="E121" s="73">
        <v>2300</v>
      </c>
    </row>
    <row r="122" spans="1:5" ht="12.75">
      <c r="A122" s="28"/>
      <c r="B122" s="28"/>
      <c r="C122" s="6">
        <v>4270</v>
      </c>
      <c r="D122" t="s">
        <v>48</v>
      </c>
      <c r="E122" s="73">
        <v>1000</v>
      </c>
    </row>
    <row r="123" spans="1:5" ht="12.75">
      <c r="A123" s="28"/>
      <c r="B123" s="28"/>
      <c r="C123" s="6">
        <v>4300</v>
      </c>
      <c r="D123" t="s">
        <v>49</v>
      </c>
      <c r="E123" s="73">
        <v>3000</v>
      </c>
    </row>
    <row r="124" spans="1:4" ht="12.75">
      <c r="A124" s="28"/>
      <c r="B124" s="28"/>
      <c r="D124" s="2"/>
    </row>
    <row r="125" spans="1:4" ht="12.75">
      <c r="A125" s="28"/>
      <c r="B125" s="28"/>
      <c r="D125" s="2"/>
    </row>
    <row r="126" spans="1:4" ht="12.75">
      <c r="A126" s="28"/>
      <c r="B126" s="28"/>
      <c r="D126" s="2"/>
    </row>
    <row r="127" spans="1:4" ht="12.75">
      <c r="A127" s="28"/>
      <c r="B127" s="28"/>
      <c r="D127" s="2"/>
    </row>
    <row r="128" spans="1:4" ht="12.75">
      <c r="A128" s="28"/>
      <c r="B128" s="28"/>
      <c r="D128" s="2"/>
    </row>
    <row r="129" spans="1:4" ht="12.75">
      <c r="A129" s="28"/>
      <c r="B129" s="28"/>
      <c r="C129" s="3"/>
      <c r="D129" s="36"/>
    </row>
    <row r="130" spans="1:4" ht="12.75">
      <c r="A130" s="28"/>
      <c r="B130" s="28"/>
      <c r="C130" s="3"/>
      <c r="D130" s="36"/>
    </row>
    <row r="131" spans="1:5" ht="12.75">
      <c r="A131" s="30"/>
      <c r="B131" s="31"/>
      <c r="C131" s="20"/>
      <c r="D131" s="16" t="s">
        <v>31</v>
      </c>
      <c r="E131" s="72" t="s">
        <v>181</v>
      </c>
    </row>
    <row r="132" spans="1:5" ht="12.75">
      <c r="A132" s="21"/>
      <c r="B132" s="28"/>
      <c r="C132" s="3"/>
      <c r="D132" s="3" t="s">
        <v>261</v>
      </c>
      <c r="E132" s="60" t="s">
        <v>400</v>
      </c>
    </row>
    <row r="133" spans="1:5" ht="12.75">
      <c r="A133" s="21"/>
      <c r="B133" s="28"/>
      <c r="C133" s="3"/>
      <c r="D133" s="14"/>
      <c r="E133" s="60" t="s">
        <v>137</v>
      </c>
    </row>
    <row r="134" spans="1:6" s="45" customFormat="1" ht="12.75">
      <c r="A134" s="21"/>
      <c r="B134" s="28"/>
      <c r="C134" s="3"/>
      <c r="D134" s="14"/>
      <c r="E134" s="60" t="s">
        <v>401</v>
      </c>
      <c r="F134" s="60"/>
    </row>
    <row r="135" spans="1:5" ht="12.75">
      <c r="A135" s="25" t="s">
        <v>32</v>
      </c>
      <c r="B135" s="26" t="s">
        <v>33</v>
      </c>
      <c r="C135" s="1"/>
      <c r="D135" s="1" t="s">
        <v>34</v>
      </c>
      <c r="E135" s="74" t="s">
        <v>339</v>
      </c>
    </row>
    <row r="136" spans="1:5" ht="12.75">
      <c r="A136" s="40" t="s">
        <v>248</v>
      </c>
      <c r="B136" s="40"/>
      <c r="C136" s="44"/>
      <c r="D136" s="42" t="s">
        <v>249</v>
      </c>
      <c r="E136" s="80">
        <f>E137</f>
        <v>600000</v>
      </c>
    </row>
    <row r="137" spans="1:5" ht="12.75">
      <c r="A137" s="28"/>
      <c r="B137" s="28" t="s">
        <v>250</v>
      </c>
      <c r="D137" s="36" t="s">
        <v>251</v>
      </c>
      <c r="E137" s="81">
        <f>SUM(E138:E156)</f>
        <v>600000</v>
      </c>
    </row>
    <row r="138" spans="1:5" ht="12.75">
      <c r="A138" s="28"/>
      <c r="B138" s="28"/>
      <c r="C138" s="6">
        <v>3020</v>
      </c>
      <c r="D138" t="s">
        <v>306</v>
      </c>
      <c r="E138" s="81">
        <v>2158</v>
      </c>
    </row>
    <row r="139" spans="1:5" ht="12.75">
      <c r="A139" s="28"/>
      <c r="B139" s="28"/>
      <c r="C139" s="6">
        <v>4010</v>
      </c>
      <c r="D139" t="s">
        <v>40</v>
      </c>
      <c r="E139" s="81">
        <v>166800</v>
      </c>
    </row>
    <row r="140" spans="1:5" ht="12.75">
      <c r="A140" s="28"/>
      <c r="B140" s="28"/>
      <c r="C140" s="6">
        <v>4040</v>
      </c>
      <c r="D140" t="s">
        <v>41</v>
      </c>
      <c r="E140" s="81">
        <v>13940</v>
      </c>
    </row>
    <row r="141" spans="1:5" ht="12.75">
      <c r="A141" s="28"/>
      <c r="B141" s="28"/>
      <c r="C141" s="6">
        <v>4110</v>
      </c>
      <c r="D141" t="s">
        <v>42</v>
      </c>
      <c r="E141" s="81">
        <v>30917</v>
      </c>
    </row>
    <row r="142" spans="1:5" ht="12.75">
      <c r="A142" s="28"/>
      <c r="B142" s="28"/>
      <c r="C142" s="6">
        <v>4120</v>
      </c>
      <c r="D142" t="s">
        <v>43</v>
      </c>
      <c r="E142" s="81">
        <v>4486</v>
      </c>
    </row>
    <row r="143" spans="1:5" ht="12.75">
      <c r="A143" s="28"/>
      <c r="B143" s="28"/>
      <c r="C143" s="6">
        <v>4210</v>
      </c>
      <c r="D143" s="2" t="s">
        <v>46</v>
      </c>
      <c r="E143" s="81">
        <v>97267</v>
      </c>
    </row>
    <row r="144" spans="1:5" ht="12.75">
      <c r="A144" s="28"/>
      <c r="B144" s="28"/>
      <c r="C144" s="6">
        <v>4220</v>
      </c>
      <c r="D144" s="2" t="s">
        <v>55</v>
      </c>
      <c r="E144" s="81">
        <v>0</v>
      </c>
    </row>
    <row r="145" spans="1:5" ht="12.75">
      <c r="A145" s="28"/>
      <c r="B145" s="28"/>
      <c r="C145" s="6">
        <v>4260</v>
      </c>
      <c r="D145" t="s">
        <v>47</v>
      </c>
      <c r="E145" s="81">
        <v>160000</v>
      </c>
    </row>
    <row r="146" spans="1:5" ht="12.75">
      <c r="A146" s="28"/>
      <c r="B146" s="28"/>
      <c r="C146" s="6">
        <v>4270</v>
      </c>
      <c r="D146" t="s">
        <v>48</v>
      </c>
      <c r="E146" s="81">
        <v>10000</v>
      </c>
    </row>
    <row r="147" spans="1:5" ht="12.75">
      <c r="A147" s="28"/>
      <c r="B147" s="28"/>
      <c r="C147" s="6">
        <v>4300</v>
      </c>
      <c r="D147" t="s">
        <v>49</v>
      </c>
      <c r="E147" s="81">
        <v>40000</v>
      </c>
    </row>
    <row r="148" spans="1:5" ht="12.75">
      <c r="A148" s="28"/>
      <c r="B148" s="28"/>
      <c r="C148" s="6">
        <v>4360</v>
      </c>
      <c r="D148" t="s">
        <v>217</v>
      </c>
      <c r="E148" s="81">
        <v>20100</v>
      </c>
    </row>
    <row r="149" spans="1:5" ht="12.75">
      <c r="A149" s="28"/>
      <c r="B149" s="28"/>
      <c r="C149" s="6">
        <v>4430</v>
      </c>
      <c r="D149" t="s">
        <v>51</v>
      </c>
      <c r="E149" s="81">
        <v>4730</v>
      </c>
    </row>
    <row r="150" spans="1:5" ht="12.75">
      <c r="A150" s="28"/>
      <c r="B150" s="28"/>
      <c r="C150" s="6">
        <v>4440</v>
      </c>
      <c r="D150" t="s">
        <v>52</v>
      </c>
      <c r="E150" s="81">
        <v>6202</v>
      </c>
    </row>
    <row r="151" spans="1:5" ht="12.75">
      <c r="A151" s="28"/>
      <c r="B151" s="28"/>
      <c r="C151" s="47">
        <v>4520</v>
      </c>
      <c r="D151" s="38" t="s">
        <v>205</v>
      </c>
      <c r="E151" s="81">
        <v>3400</v>
      </c>
    </row>
    <row r="152" spans="1:5" ht="12.75">
      <c r="A152" s="28"/>
      <c r="B152" s="28"/>
      <c r="C152" s="47"/>
      <c r="D152" s="38" t="s">
        <v>168</v>
      </c>
      <c r="E152" s="81"/>
    </row>
    <row r="153" spans="1:5" ht="12.75">
      <c r="A153" s="28"/>
      <c r="B153" s="28"/>
      <c r="C153" s="6">
        <v>4530</v>
      </c>
      <c r="D153" t="s">
        <v>176</v>
      </c>
      <c r="E153" s="81">
        <v>36500</v>
      </c>
    </row>
    <row r="154" spans="1:5" ht="12.75">
      <c r="A154" s="28"/>
      <c r="B154" s="28"/>
      <c r="C154" s="3">
        <v>4610</v>
      </c>
      <c r="D154" s="15" t="s">
        <v>189</v>
      </c>
      <c r="E154" s="81">
        <v>2500</v>
      </c>
    </row>
    <row r="155" spans="1:5" ht="12.75">
      <c r="A155" s="28"/>
      <c r="B155" s="28"/>
      <c r="C155" s="6">
        <v>4700</v>
      </c>
      <c r="D155" t="s">
        <v>171</v>
      </c>
      <c r="E155" s="73">
        <v>1000</v>
      </c>
    </row>
    <row r="156" spans="1:4" ht="12.75">
      <c r="A156" s="28"/>
      <c r="B156" s="28"/>
      <c r="D156" t="s">
        <v>172</v>
      </c>
    </row>
    <row r="157" spans="1:4" ht="12.75">
      <c r="A157" s="28"/>
      <c r="B157" s="28"/>
      <c r="C157" s="3"/>
      <c r="D157" s="36"/>
    </row>
    <row r="158" spans="1:4" ht="12.75">
      <c r="A158" s="28"/>
      <c r="B158" s="28"/>
      <c r="C158" s="3"/>
      <c r="D158" s="36"/>
    </row>
    <row r="159" spans="1:4" ht="12.75">
      <c r="A159" s="28"/>
      <c r="B159" s="28"/>
      <c r="C159" s="3"/>
      <c r="D159" s="36"/>
    </row>
    <row r="160" spans="1:4" ht="12.75">
      <c r="A160" s="28"/>
      <c r="B160" s="28"/>
      <c r="C160" s="3"/>
      <c r="D160" s="36"/>
    </row>
    <row r="161" spans="1:4" ht="12.75">
      <c r="A161" s="28"/>
      <c r="B161" s="28"/>
      <c r="C161" s="3"/>
      <c r="D161" s="36"/>
    </row>
    <row r="162" spans="1:2" ht="13.5" customHeight="1">
      <c r="A162" s="28"/>
      <c r="B162" s="28"/>
    </row>
    <row r="163" spans="1:2" ht="13.5" customHeight="1">
      <c r="A163" s="28"/>
      <c r="B163" s="28"/>
    </row>
    <row r="164" spans="1:2" ht="13.5" customHeight="1">
      <c r="A164" s="28"/>
      <c r="B164" s="28"/>
    </row>
    <row r="165" spans="1:6" ht="12.75">
      <c r="A165" s="21"/>
      <c r="B165" s="28"/>
      <c r="D165" s="16" t="s">
        <v>31</v>
      </c>
      <c r="E165" s="83" t="s">
        <v>181</v>
      </c>
      <c r="F165" s="87"/>
    </row>
    <row r="166" spans="1:6" ht="12.75">
      <c r="A166" s="21"/>
      <c r="B166" s="28"/>
      <c r="C166" s="3"/>
      <c r="D166" s="3" t="s">
        <v>139</v>
      </c>
      <c r="E166" s="60" t="s">
        <v>399</v>
      </c>
      <c r="F166" s="87"/>
    </row>
    <row r="167" spans="1:6" ht="12.75">
      <c r="A167" s="21"/>
      <c r="B167" s="28"/>
      <c r="C167" s="3"/>
      <c r="D167" s="3"/>
      <c r="E167" s="60" t="s">
        <v>137</v>
      </c>
      <c r="F167" s="87"/>
    </row>
    <row r="168" spans="1:6" s="43" customFormat="1" ht="12.75">
      <c r="A168" s="21"/>
      <c r="B168" s="28"/>
      <c r="C168" s="3"/>
      <c r="D168" s="3"/>
      <c r="E168" s="60" t="s">
        <v>398</v>
      </c>
      <c r="F168" s="87"/>
    </row>
    <row r="169" spans="1:6" ht="12.75">
      <c r="A169" s="25" t="s">
        <v>32</v>
      </c>
      <c r="B169" s="26" t="s">
        <v>33</v>
      </c>
      <c r="C169" s="1"/>
      <c r="D169" s="1" t="s">
        <v>34</v>
      </c>
      <c r="E169" s="74" t="s">
        <v>339</v>
      </c>
      <c r="F169" s="87"/>
    </row>
    <row r="170" spans="1:6" ht="12.75">
      <c r="A170" s="40" t="s">
        <v>248</v>
      </c>
      <c r="B170" s="40"/>
      <c r="C170" s="44"/>
      <c r="D170" s="42" t="s">
        <v>249</v>
      </c>
      <c r="E170" s="80">
        <f>E171</f>
        <v>1000</v>
      </c>
      <c r="F170" s="65"/>
    </row>
    <row r="171" spans="1:6" ht="12.75">
      <c r="A171" s="28"/>
      <c r="B171" s="28" t="s">
        <v>250</v>
      </c>
      <c r="D171" s="36" t="s">
        <v>251</v>
      </c>
      <c r="E171" s="81">
        <f>E172</f>
        <v>1000</v>
      </c>
      <c r="F171" s="65"/>
    </row>
    <row r="172" spans="1:6" ht="12.75">
      <c r="A172" s="21"/>
      <c r="B172" s="28"/>
      <c r="C172" s="6">
        <v>2360</v>
      </c>
      <c r="D172" t="s">
        <v>233</v>
      </c>
      <c r="E172" s="81">
        <v>1000</v>
      </c>
      <c r="F172" s="65"/>
    </row>
    <row r="173" spans="1:6" ht="12.75">
      <c r="A173" s="21"/>
      <c r="B173" s="28"/>
      <c r="D173" t="s">
        <v>234</v>
      </c>
      <c r="E173" s="81"/>
      <c r="F173" s="65"/>
    </row>
    <row r="174" spans="1:6" ht="12.75">
      <c r="A174" s="21"/>
      <c r="B174" s="28"/>
      <c r="D174" t="s">
        <v>235</v>
      </c>
      <c r="E174" s="81"/>
      <c r="F174" s="65"/>
    </row>
    <row r="175" spans="1:6" ht="12.75">
      <c r="A175" s="21"/>
      <c r="B175" s="28"/>
      <c r="D175" t="s">
        <v>236</v>
      </c>
      <c r="E175" s="75"/>
      <c r="F175" s="65"/>
    </row>
    <row r="176" spans="1:6" ht="12.75">
      <c r="A176" s="21"/>
      <c r="B176" s="28"/>
      <c r="D176" t="s">
        <v>237</v>
      </c>
      <c r="E176" s="75"/>
      <c r="F176" s="65"/>
    </row>
    <row r="177" spans="1:6" ht="12.75">
      <c r="A177" s="21"/>
      <c r="B177" s="28"/>
      <c r="C177" s="3"/>
      <c r="D177" s="3"/>
      <c r="E177" s="75"/>
      <c r="F177" s="65"/>
    </row>
    <row r="178" spans="1:6" s="43" customFormat="1" ht="12.75">
      <c r="A178" s="94" t="s">
        <v>270</v>
      </c>
      <c r="B178" s="40"/>
      <c r="C178" s="41"/>
      <c r="D178" s="51" t="s">
        <v>271</v>
      </c>
      <c r="E178" s="80">
        <f>E179</f>
        <v>2000</v>
      </c>
      <c r="F178" s="96"/>
    </row>
    <row r="179" spans="1:6" ht="12.75">
      <c r="A179" s="21"/>
      <c r="B179" s="28" t="s">
        <v>272</v>
      </c>
      <c r="C179" s="3"/>
      <c r="D179" s="15" t="s">
        <v>273</v>
      </c>
      <c r="E179" s="81">
        <f>E180</f>
        <v>2000</v>
      </c>
      <c r="F179" s="65"/>
    </row>
    <row r="180" spans="1:6" ht="12.75">
      <c r="A180" s="21"/>
      <c r="B180" s="28"/>
      <c r="C180" s="6">
        <v>2360</v>
      </c>
      <c r="D180" t="s">
        <v>233</v>
      </c>
      <c r="E180" s="81">
        <v>2000</v>
      </c>
      <c r="F180" s="65"/>
    </row>
    <row r="181" spans="1:6" ht="12.75">
      <c r="A181" s="21"/>
      <c r="B181" s="28"/>
      <c r="D181" t="s">
        <v>234</v>
      </c>
      <c r="E181" s="75"/>
      <c r="F181" s="65"/>
    </row>
    <row r="182" spans="1:6" ht="12.75">
      <c r="A182" s="21"/>
      <c r="B182" s="28"/>
      <c r="D182" t="s">
        <v>235</v>
      </c>
      <c r="E182" s="75"/>
      <c r="F182" s="65"/>
    </row>
    <row r="183" spans="1:6" ht="12.75">
      <c r="A183" s="21"/>
      <c r="B183" s="28"/>
      <c r="D183" t="s">
        <v>236</v>
      </c>
      <c r="E183" s="75"/>
      <c r="F183" s="65"/>
    </row>
    <row r="184" spans="1:6" ht="12.75">
      <c r="A184" s="21"/>
      <c r="B184" s="28"/>
      <c r="D184" t="s">
        <v>237</v>
      </c>
      <c r="E184" s="75"/>
      <c r="F184" s="65"/>
    </row>
    <row r="185" spans="1:6" ht="12.75">
      <c r="A185" s="21"/>
      <c r="B185" s="28"/>
      <c r="E185" s="75"/>
      <c r="F185" s="65"/>
    </row>
    <row r="186" spans="1:6" ht="12.75">
      <c r="A186" s="27" t="s">
        <v>133</v>
      </c>
      <c r="B186" s="27"/>
      <c r="C186" s="13"/>
      <c r="D186" s="23" t="s">
        <v>12</v>
      </c>
      <c r="E186" s="84">
        <f>E200+E224+E208+E187+E197+E213</f>
        <v>5284453.4</v>
      </c>
      <c r="F186" s="88"/>
    </row>
    <row r="187" spans="1:6" s="58" customFormat="1" ht="12.75">
      <c r="A187" s="92"/>
      <c r="B187" s="92" t="s">
        <v>318</v>
      </c>
      <c r="C187" s="93"/>
      <c r="D187" s="57" t="s">
        <v>2</v>
      </c>
      <c r="E187" s="85">
        <f>SUM(E188:E196)</f>
        <v>264906</v>
      </c>
      <c r="F187" s="106"/>
    </row>
    <row r="188" spans="1:6" ht="12.75">
      <c r="A188" s="27"/>
      <c r="B188" s="27"/>
      <c r="C188" s="47">
        <v>2540</v>
      </c>
      <c r="D188" s="49" t="s">
        <v>199</v>
      </c>
      <c r="E188" s="85">
        <v>87406</v>
      </c>
      <c r="F188" s="88"/>
    </row>
    <row r="189" spans="1:6" ht="12.75">
      <c r="A189" s="27"/>
      <c r="B189" s="27"/>
      <c r="C189" s="47"/>
      <c r="D189" s="49" t="s">
        <v>200</v>
      </c>
      <c r="E189" s="84"/>
      <c r="F189" s="88"/>
    </row>
    <row r="190" spans="1:6" ht="12.75">
      <c r="A190" s="27"/>
      <c r="B190" s="27"/>
      <c r="C190" s="6">
        <v>2830</v>
      </c>
      <c r="D190" t="s">
        <v>132</v>
      </c>
      <c r="E190" s="85">
        <v>2500</v>
      </c>
      <c r="F190" s="88"/>
    </row>
    <row r="191" spans="1:6" ht="12.75">
      <c r="A191" s="27"/>
      <c r="B191" s="27"/>
      <c r="D191" t="s">
        <v>136</v>
      </c>
      <c r="E191" s="84"/>
      <c r="F191" s="88"/>
    </row>
    <row r="192" spans="1:6" ht="12.75">
      <c r="A192" s="27"/>
      <c r="B192" s="27"/>
      <c r="D192" t="s">
        <v>185</v>
      </c>
      <c r="E192" s="84"/>
      <c r="F192" s="88"/>
    </row>
    <row r="193" spans="1:6" ht="12.75">
      <c r="A193" s="27"/>
      <c r="B193" s="27"/>
      <c r="D193" t="s">
        <v>184</v>
      </c>
      <c r="E193" s="84"/>
      <c r="F193" s="88"/>
    </row>
    <row r="194" spans="1:6" ht="12.75">
      <c r="A194" s="27"/>
      <c r="B194" s="27"/>
      <c r="C194" s="47">
        <v>4240</v>
      </c>
      <c r="D194" s="15" t="s">
        <v>371</v>
      </c>
      <c r="E194" s="85">
        <v>0</v>
      </c>
      <c r="F194" s="88"/>
    </row>
    <row r="195" spans="1:6" ht="12.75">
      <c r="A195" s="27"/>
      <c r="B195" s="27"/>
      <c r="C195" s="47">
        <v>4247</v>
      </c>
      <c r="D195" s="15" t="s">
        <v>371</v>
      </c>
      <c r="E195" s="85">
        <v>175000</v>
      </c>
      <c r="F195" s="88"/>
    </row>
    <row r="196" spans="1:6" ht="12.75">
      <c r="A196" s="27"/>
      <c r="B196" s="27"/>
      <c r="C196" s="47">
        <v>4249</v>
      </c>
      <c r="D196" s="15" t="s">
        <v>371</v>
      </c>
      <c r="E196" s="85">
        <v>0</v>
      </c>
      <c r="F196" s="88"/>
    </row>
    <row r="197" spans="1:6" s="58" customFormat="1" ht="12.75">
      <c r="A197" s="92"/>
      <c r="B197" s="92" t="s">
        <v>376</v>
      </c>
      <c r="C197" s="93"/>
      <c r="D197" s="15" t="s">
        <v>377</v>
      </c>
      <c r="E197" s="85">
        <f>E198</f>
        <v>10350</v>
      </c>
      <c r="F197" s="106"/>
    </row>
    <row r="198" spans="1:6" s="58" customFormat="1" ht="12.75">
      <c r="A198" s="92"/>
      <c r="B198" s="92"/>
      <c r="C198" s="9">
        <v>4330</v>
      </c>
      <c r="D198" s="2" t="s">
        <v>151</v>
      </c>
      <c r="E198" s="85">
        <v>10350</v>
      </c>
      <c r="F198" s="106"/>
    </row>
    <row r="199" spans="1:6" ht="12.75">
      <c r="A199" s="27"/>
      <c r="B199" s="27"/>
      <c r="D199" t="s">
        <v>152</v>
      </c>
      <c r="E199" s="85"/>
      <c r="F199" s="88"/>
    </row>
    <row r="200" spans="1:6" ht="12.75">
      <c r="A200" s="46"/>
      <c r="B200" s="46" t="s">
        <v>229</v>
      </c>
      <c r="C200" s="47"/>
      <c r="D200" s="49" t="s">
        <v>225</v>
      </c>
      <c r="E200" s="82">
        <f>SUM(E201:E206)</f>
        <v>3581671</v>
      </c>
      <c r="F200" s="89"/>
    </row>
    <row r="201" spans="1:6" ht="12.75">
      <c r="A201" s="46"/>
      <c r="B201" s="46"/>
      <c r="C201" s="47">
        <v>2310</v>
      </c>
      <c r="D201" s="15" t="s">
        <v>342</v>
      </c>
      <c r="E201" s="82">
        <v>14316</v>
      </c>
      <c r="F201" s="89"/>
    </row>
    <row r="202" spans="1:6" ht="12.75">
      <c r="A202" s="46"/>
      <c r="B202" s="46"/>
      <c r="C202" s="47"/>
      <c r="D202" s="15" t="s">
        <v>241</v>
      </c>
      <c r="E202" s="82"/>
      <c r="F202" s="89"/>
    </row>
    <row r="203" spans="1:6" ht="12.75">
      <c r="A203" s="46"/>
      <c r="B203" s="46"/>
      <c r="C203" s="47"/>
      <c r="D203" s="15" t="s">
        <v>242</v>
      </c>
      <c r="E203" s="82"/>
      <c r="F203" s="89"/>
    </row>
    <row r="204" spans="1:6" ht="12.75">
      <c r="A204" s="27"/>
      <c r="B204" s="27"/>
      <c r="C204" s="47">
        <v>2540</v>
      </c>
      <c r="D204" s="49" t="s">
        <v>199</v>
      </c>
      <c r="E204" s="82">
        <v>3460000</v>
      </c>
      <c r="F204" s="88"/>
    </row>
    <row r="205" spans="1:6" ht="12.75">
      <c r="A205" s="27"/>
      <c r="B205" s="27"/>
      <c r="C205" s="47"/>
      <c r="D205" s="49" t="s">
        <v>200</v>
      </c>
      <c r="E205" s="84"/>
      <c r="F205" s="88"/>
    </row>
    <row r="206" spans="1:6" ht="12.75">
      <c r="A206" s="27"/>
      <c r="B206" s="27"/>
      <c r="C206" s="9">
        <v>4330</v>
      </c>
      <c r="D206" s="2" t="s">
        <v>151</v>
      </c>
      <c r="E206" s="85">
        <v>107355</v>
      </c>
      <c r="F206" s="88"/>
    </row>
    <row r="207" spans="1:6" s="2" customFormat="1" ht="12.75">
      <c r="A207" s="27"/>
      <c r="B207" s="27"/>
      <c r="C207" s="6"/>
      <c r="D207" t="s">
        <v>152</v>
      </c>
      <c r="E207" s="84"/>
      <c r="F207" s="88"/>
    </row>
    <row r="208" spans="1:6" ht="12.75">
      <c r="A208" s="46"/>
      <c r="B208" s="28" t="s">
        <v>262</v>
      </c>
      <c r="C208" s="47"/>
      <c r="D208" s="15" t="s">
        <v>263</v>
      </c>
      <c r="E208" s="82">
        <f>E212</f>
        <v>1407922</v>
      </c>
      <c r="F208" s="89"/>
    </row>
    <row r="209" spans="1:6" ht="12.75">
      <c r="A209" s="46"/>
      <c r="B209" s="46"/>
      <c r="C209" s="47"/>
      <c r="D209" s="15" t="s">
        <v>264</v>
      </c>
      <c r="E209" s="82"/>
      <c r="F209" s="89"/>
    </row>
    <row r="210" spans="1:6" ht="12.75">
      <c r="A210" s="46"/>
      <c r="B210" s="46"/>
      <c r="C210" s="47"/>
      <c r="D210" s="15" t="s">
        <v>265</v>
      </c>
      <c r="E210" s="82"/>
      <c r="F210" s="89"/>
    </row>
    <row r="211" spans="1:6" ht="12.75">
      <c r="A211" s="46"/>
      <c r="B211" s="46"/>
      <c r="C211" s="47"/>
      <c r="D211" s="15" t="s">
        <v>266</v>
      </c>
      <c r="E211" s="82"/>
      <c r="F211" s="89"/>
    </row>
    <row r="212" spans="1:6" ht="12.75">
      <c r="A212" s="46"/>
      <c r="B212" s="46"/>
      <c r="C212" s="47">
        <v>2540</v>
      </c>
      <c r="D212" s="49" t="s">
        <v>199</v>
      </c>
      <c r="E212" s="82">
        <v>1407922</v>
      </c>
      <c r="F212" s="89"/>
    </row>
    <row r="213" spans="1:6" ht="12.75">
      <c r="A213" s="46"/>
      <c r="B213" s="28" t="s">
        <v>390</v>
      </c>
      <c r="C213" s="47"/>
      <c r="D213" s="15" t="s">
        <v>386</v>
      </c>
      <c r="E213" s="82">
        <f>SUM(E216:E222)</f>
        <v>4804.400000000001</v>
      </c>
      <c r="F213" s="89"/>
    </row>
    <row r="214" spans="1:6" ht="12.75">
      <c r="A214" s="46"/>
      <c r="B214" s="46"/>
      <c r="C214" s="47"/>
      <c r="D214" s="15" t="s">
        <v>391</v>
      </c>
      <c r="E214" s="82"/>
      <c r="F214" s="89"/>
    </row>
    <row r="215" spans="1:6" ht="12.75">
      <c r="A215" s="46"/>
      <c r="B215" s="46"/>
      <c r="C215" s="47"/>
      <c r="D215" s="15" t="s">
        <v>388</v>
      </c>
      <c r="E215" s="82"/>
      <c r="F215" s="89"/>
    </row>
    <row r="216" spans="1:6" ht="12.75">
      <c r="A216" s="46"/>
      <c r="B216" s="46"/>
      <c r="C216" s="6">
        <v>2830</v>
      </c>
      <c r="D216" t="s">
        <v>132</v>
      </c>
      <c r="E216" s="82">
        <v>2425.5</v>
      </c>
      <c r="F216" s="89"/>
    </row>
    <row r="217" spans="1:6" ht="12.75">
      <c r="A217" s="46"/>
      <c r="B217" s="46"/>
      <c r="D217" t="s">
        <v>136</v>
      </c>
      <c r="E217" s="82"/>
      <c r="F217" s="89"/>
    </row>
    <row r="218" spans="1:6" ht="12.75">
      <c r="A218" s="46"/>
      <c r="B218" s="46"/>
      <c r="D218" t="s">
        <v>185</v>
      </c>
      <c r="E218" s="82"/>
      <c r="F218" s="89"/>
    </row>
    <row r="219" spans="1:6" ht="12.75">
      <c r="A219" s="46"/>
      <c r="B219" s="46"/>
      <c r="D219" t="s">
        <v>184</v>
      </c>
      <c r="E219" s="82"/>
      <c r="F219" s="89"/>
    </row>
    <row r="220" spans="1:6" ht="12.75">
      <c r="A220" s="46"/>
      <c r="B220" s="46"/>
      <c r="C220" s="6">
        <v>4010</v>
      </c>
      <c r="D220" t="s">
        <v>40</v>
      </c>
      <c r="E220" s="82">
        <v>1985.85</v>
      </c>
      <c r="F220" s="89"/>
    </row>
    <row r="221" spans="1:6" ht="12.75">
      <c r="A221" s="46"/>
      <c r="B221" s="46"/>
      <c r="C221" s="6">
        <v>4110</v>
      </c>
      <c r="D221" t="s">
        <v>42</v>
      </c>
      <c r="E221" s="82">
        <v>344.05</v>
      </c>
      <c r="F221" s="89"/>
    </row>
    <row r="222" spans="1:6" ht="12.75">
      <c r="A222" s="46"/>
      <c r="B222" s="46"/>
      <c r="C222" s="6">
        <v>4120</v>
      </c>
      <c r="D222" t="s">
        <v>43</v>
      </c>
      <c r="E222" s="82">
        <v>49</v>
      </c>
      <c r="F222" s="89"/>
    </row>
    <row r="223" spans="1:6" ht="12.75">
      <c r="A223" s="46"/>
      <c r="B223" s="46"/>
      <c r="C223" s="47"/>
      <c r="D223" s="49"/>
      <c r="E223" s="82"/>
      <c r="F223" s="89"/>
    </row>
    <row r="224" spans="1:6" ht="12.75">
      <c r="A224" s="28"/>
      <c r="B224" s="28" t="s">
        <v>146</v>
      </c>
      <c r="C224" s="3"/>
      <c r="D224" s="15" t="s">
        <v>1</v>
      </c>
      <c r="E224" s="81">
        <f>SUM(E225:E235)</f>
        <v>14800</v>
      </c>
      <c r="F224" s="65"/>
    </row>
    <row r="225" spans="1:6" ht="12.75">
      <c r="A225" s="28"/>
      <c r="B225" s="28"/>
      <c r="C225" s="6">
        <v>2360</v>
      </c>
      <c r="D225" t="s">
        <v>233</v>
      </c>
      <c r="E225" s="81">
        <v>5000</v>
      </c>
      <c r="F225" s="65"/>
    </row>
    <row r="226" spans="1:6" ht="12.75">
      <c r="A226" s="28"/>
      <c r="B226" s="28"/>
      <c r="D226" t="s">
        <v>234</v>
      </c>
      <c r="E226" s="81"/>
      <c r="F226" s="65"/>
    </row>
    <row r="227" spans="1:6" ht="12.75">
      <c r="A227" s="28"/>
      <c r="B227" s="28"/>
      <c r="D227" t="s">
        <v>235</v>
      </c>
      <c r="E227" s="81"/>
      <c r="F227" s="65"/>
    </row>
    <row r="228" spans="1:6" ht="12.75">
      <c r="A228" s="28"/>
      <c r="B228" s="28"/>
      <c r="D228" t="s">
        <v>236</v>
      </c>
      <c r="E228" s="81"/>
      <c r="F228" s="65"/>
    </row>
    <row r="229" spans="1:6" ht="12.75">
      <c r="A229" s="28"/>
      <c r="B229" s="28"/>
      <c r="D229" t="s">
        <v>237</v>
      </c>
      <c r="E229" s="81"/>
      <c r="F229" s="65"/>
    </row>
    <row r="230" spans="1:6" ht="12.75">
      <c r="A230" s="28"/>
      <c r="B230" s="28"/>
      <c r="C230" s="6">
        <v>4110</v>
      </c>
      <c r="D230" t="s">
        <v>42</v>
      </c>
      <c r="E230" s="81">
        <v>300</v>
      </c>
      <c r="F230" s="65"/>
    </row>
    <row r="231" spans="1:6" ht="12.75">
      <c r="A231" s="28"/>
      <c r="B231" s="28"/>
      <c r="C231" s="6">
        <v>4170</v>
      </c>
      <c r="D231" t="s">
        <v>154</v>
      </c>
      <c r="E231" s="81">
        <v>2500</v>
      </c>
      <c r="F231" s="65"/>
    </row>
    <row r="232" spans="1:6" ht="12.75">
      <c r="A232" s="28"/>
      <c r="B232" s="28"/>
      <c r="C232" s="6">
        <v>4190</v>
      </c>
      <c r="D232" t="s">
        <v>285</v>
      </c>
      <c r="E232" s="81">
        <v>1200</v>
      </c>
      <c r="F232" s="65"/>
    </row>
    <row r="233" spans="1:6" ht="12.75">
      <c r="A233" s="28"/>
      <c r="B233" s="28"/>
      <c r="C233" s="6">
        <v>4210</v>
      </c>
      <c r="D233" s="2" t="s">
        <v>46</v>
      </c>
      <c r="E233" s="81">
        <v>3000</v>
      </c>
      <c r="F233" s="65"/>
    </row>
    <row r="234" spans="1:6" ht="12.75">
      <c r="A234" s="28"/>
      <c r="B234" s="28"/>
      <c r="C234" s="6">
        <v>4220</v>
      </c>
      <c r="D234" t="s">
        <v>55</v>
      </c>
      <c r="E234" s="81">
        <v>0</v>
      </c>
      <c r="F234" s="65"/>
    </row>
    <row r="235" spans="1:6" ht="13.5" customHeight="1">
      <c r="A235" s="28"/>
      <c r="B235" s="28"/>
      <c r="C235" s="3">
        <v>4300</v>
      </c>
      <c r="D235" s="14" t="s">
        <v>49</v>
      </c>
      <c r="E235" s="81">
        <v>2800</v>
      </c>
      <c r="F235" s="65"/>
    </row>
    <row r="236" spans="1:6" ht="12.75">
      <c r="A236" s="28"/>
      <c r="B236" s="28"/>
      <c r="C236" s="3"/>
      <c r="D236" s="14"/>
      <c r="E236" s="81"/>
      <c r="F236" s="65"/>
    </row>
    <row r="237" spans="1:5" ht="12.75">
      <c r="A237" s="27" t="s">
        <v>121</v>
      </c>
      <c r="B237" s="27"/>
      <c r="C237" s="7"/>
      <c r="D237" s="5" t="s">
        <v>28</v>
      </c>
      <c r="E237" s="76">
        <f>E254+E267+E246+E238</f>
        <v>380200</v>
      </c>
    </row>
    <row r="238" spans="1:6" s="58" customFormat="1" ht="12.75">
      <c r="A238" s="92"/>
      <c r="B238" s="92" t="s">
        <v>326</v>
      </c>
      <c r="C238" s="59"/>
      <c r="D238" s="58" t="s">
        <v>327</v>
      </c>
      <c r="E238" s="86">
        <f>SUM(E239:E244)</f>
        <v>105000</v>
      </c>
      <c r="F238" s="90"/>
    </row>
    <row r="239" spans="1:6" s="58" customFormat="1" ht="12.75">
      <c r="A239" s="92"/>
      <c r="B239" s="92"/>
      <c r="C239" s="59">
        <v>6220</v>
      </c>
      <c r="D239" s="58" t="s">
        <v>343</v>
      </c>
      <c r="E239" s="86">
        <v>0</v>
      </c>
      <c r="F239" s="90"/>
    </row>
    <row r="240" spans="1:6" s="58" customFormat="1" ht="12.75">
      <c r="A240" s="92"/>
      <c r="B240" s="92"/>
      <c r="C240" s="59"/>
      <c r="D240" s="58" t="s">
        <v>344</v>
      </c>
      <c r="E240" s="86"/>
      <c r="F240" s="90"/>
    </row>
    <row r="241" spans="1:6" s="58" customFormat="1" ht="12.75">
      <c r="A241" s="92"/>
      <c r="B241" s="92"/>
      <c r="C241" s="59"/>
      <c r="D241" s="58" t="s">
        <v>345</v>
      </c>
      <c r="E241" s="86"/>
      <c r="F241" s="90"/>
    </row>
    <row r="242" spans="1:6" s="58" customFormat="1" ht="12.75">
      <c r="A242" s="92"/>
      <c r="B242" s="92"/>
      <c r="C242" s="59"/>
      <c r="D242" s="58" t="s">
        <v>346</v>
      </c>
      <c r="E242" s="86"/>
      <c r="F242" s="90"/>
    </row>
    <row r="243" spans="1:6" s="58" customFormat="1" ht="12.75">
      <c r="A243" s="92"/>
      <c r="B243" s="92"/>
      <c r="C243" s="59">
        <v>6300</v>
      </c>
      <c r="D243" s="58" t="s">
        <v>372</v>
      </c>
      <c r="E243" s="86">
        <v>105000</v>
      </c>
      <c r="F243" s="90"/>
    </row>
    <row r="244" spans="1:6" s="58" customFormat="1" ht="12.75">
      <c r="A244" s="92"/>
      <c r="B244" s="92"/>
      <c r="C244" s="59"/>
      <c r="D244" s="58" t="s">
        <v>373</v>
      </c>
      <c r="E244" s="86"/>
      <c r="F244" s="90"/>
    </row>
    <row r="245" spans="1:6" s="58" customFormat="1" ht="12.75">
      <c r="A245" s="92"/>
      <c r="B245" s="92"/>
      <c r="C245" s="59"/>
      <c r="D245" s="58" t="s">
        <v>374</v>
      </c>
      <c r="E245" s="86"/>
      <c r="F245" s="90"/>
    </row>
    <row r="246" spans="1:6" ht="12.75">
      <c r="A246" s="35"/>
      <c r="B246" s="35" t="s">
        <v>165</v>
      </c>
      <c r="C246" s="9"/>
      <c r="D246" s="2" t="s">
        <v>166</v>
      </c>
      <c r="E246" s="77">
        <f>SUM(E247:E253)</f>
        <v>10000</v>
      </c>
      <c r="F246" s="69"/>
    </row>
    <row r="247" spans="1:6" ht="12.75">
      <c r="A247" s="35"/>
      <c r="B247" s="35"/>
      <c r="C247" s="6">
        <v>2360</v>
      </c>
      <c r="D247" t="s">
        <v>233</v>
      </c>
      <c r="E247" s="77">
        <v>5000</v>
      </c>
      <c r="F247" s="69"/>
    </row>
    <row r="248" spans="1:6" ht="12.75">
      <c r="A248" s="35"/>
      <c r="B248" s="35"/>
      <c r="D248" t="s">
        <v>234</v>
      </c>
      <c r="E248" s="77"/>
      <c r="F248" s="69"/>
    </row>
    <row r="249" spans="1:6" ht="12.75">
      <c r="A249" s="35"/>
      <c r="B249" s="35"/>
      <c r="D249" t="s">
        <v>235</v>
      </c>
      <c r="E249" s="77"/>
      <c r="F249" s="69"/>
    </row>
    <row r="250" spans="1:6" ht="12.75">
      <c r="A250" s="35"/>
      <c r="B250" s="35"/>
      <c r="D250" t="s">
        <v>236</v>
      </c>
      <c r="E250" s="77"/>
      <c r="F250" s="69"/>
    </row>
    <row r="251" spans="1:6" ht="12.75">
      <c r="A251" s="35"/>
      <c r="B251" s="35"/>
      <c r="D251" t="s">
        <v>237</v>
      </c>
      <c r="E251" s="77"/>
      <c r="F251" s="69"/>
    </row>
    <row r="252" spans="1:6" ht="12.75">
      <c r="A252" s="35"/>
      <c r="B252" s="35"/>
      <c r="C252" s="6">
        <v>4210</v>
      </c>
      <c r="D252" s="2" t="s">
        <v>46</v>
      </c>
      <c r="E252" s="77">
        <v>2000</v>
      </c>
      <c r="F252" s="69"/>
    </row>
    <row r="253" spans="1:6" ht="12.75">
      <c r="A253" s="35"/>
      <c r="B253" s="35"/>
      <c r="C253" s="3">
        <v>4300</v>
      </c>
      <c r="D253" s="14" t="s">
        <v>49</v>
      </c>
      <c r="E253" s="77">
        <v>3000</v>
      </c>
      <c r="F253" s="69"/>
    </row>
    <row r="254" spans="1:5" ht="12.75">
      <c r="A254" s="28"/>
      <c r="B254" s="28" t="s">
        <v>112</v>
      </c>
      <c r="D254" s="2" t="s">
        <v>29</v>
      </c>
      <c r="E254" s="73">
        <f>SUM(E255:E265)</f>
        <v>205000</v>
      </c>
    </row>
    <row r="255" spans="1:6" ht="12.75">
      <c r="A255" s="28"/>
      <c r="B255" s="28"/>
      <c r="C255" s="6">
        <v>2360</v>
      </c>
      <c r="D255" t="s">
        <v>233</v>
      </c>
      <c r="E255" s="73">
        <v>116000</v>
      </c>
      <c r="F255"/>
    </row>
    <row r="256" spans="1:6" ht="12.75">
      <c r="A256" s="28"/>
      <c r="B256" s="28"/>
      <c r="D256" t="s">
        <v>234</v>
      </c>
      <c r="F256"/>
    </row>
    <row r="257" spans="1:6" ht="12.75">
      <c r="A257" s="28"/>
      <c r="B257" s="28"/>
      <c r="D257" t="s">
        <v>235</v>
      </c>
      <c r="F257"/>
    </row>
    <row r="258" spans="1:6" ht="12.75">
      <c r="A258" s="28"/>
      <c r="B258" s="28"/>
      <c r="D258" t="s">
        <v>236</v>
      </c>
      <c r="F258"/>
    </row>
    <row r="259" spans="1:6" ht="12.75">
      <c r="A259" s="28"/>
      <c r="B259" s="28"/>
      <c r="D259" t="s">
        <v>237</v>
      </c>
      <c r="F259"/>
    </row>
    <row r="260" spans="1:6" ht="12.75">
      <c r="A260" s="28"/>
      <c r="B260" s="28"/>
      <c r="C260" s="6">
        <v>4170</v>
      </c>
      <c r="D260" t="s">
        <v>154</v>
      </c>
      <c r="E260" s="73">
        <v>53000</v>
      </c>
      <c r="F260"/>
    </row>
    <row r="261" spans="1:6" ht="12.75">
      <c r="A261" s="28"/>
      <c r="B261" s="28"/>
      <c r="C261" s="6">
        <v>4190</v>
      </c>
      <c r="D261" t="s">
        <v>285</v>
      </c>
      <c r="E261" s="73">
        <v>2000</v>
      </c>
      <c r="F261"/>
    </row>
    <row r="262" spans="1:6" ht="12.75">
      <c r="A262" s="28"/>
      <c r="B262" s="28"/>
      <c r="C262" s="6">
        <v>4210</v>
      </c>
      <c r="D262" s="2" t="s">
        <v>46</v>
      </c>
      <c r="E262" s="73">
        <v>6000</v>
      </c>
      <c r="F262"/>
    </row>
    <row r="263" spans="1:6" ht="12.75">
      <c r="A263" s="28"/>
      <c r="B263" s="28"/>
      <c r="C263" s="6">
        <v>4220</v>
      </c>
      <c r="D263" t="s">
        <v>55</v>
      </c>
      <c r="E263" s="73">
        <v>2000</v>
      </c>
      <c r="F263"/>
    </row>
    <row r="264" spans="1:6" ht="12.75">
      <c r="A264" s="28"/>
      <c r="B264" s="28"/>
      <c r="C264" s="3">
        <v>4300</v>
      </c>
      <c r="D264" s="14" t="s">
        <v>49</v>
      </c>
      <c r="E264" s="73">
        <v>24000</v>
      </c>
      <c r="F264"/>
    </row>
    <row r="265" spans="1:6" ht="12.75">
      <c r="A265" s="28"/>
      <c r="B265" s="28"/>
      <c r="C265" s="3">
        <v>4610</v>
      </c>
      <c r="D265" s="15" t="s">
        <v>189</v>
      </c>
      <c r="E265" s="73">
        <v>2000</v>
      </c>
      <c r="F265"/>
    </row>
    <row r="266" spans="1:6" ht="12.75">
      <c r="A266" s="28"/>
      <c r="B266" s="28"/>
      <c r="C266" s="3"/>
      <c r="D266" s="15"/>
      <c r="F266"/>
    </row>
    <row r="267" spans="1:6" ht="12.75">
      <c r="A267" s="28"/>
      <c r="B267" s="28" t="s">
        <v>141</v>
      </c>
      <c r="D267" t="s">
        <v>1</v>
      </c>
      <c r="E267" s="73">
        <f>SUM(E268:E276)</f>
        <v>60200</v>
      </c>
      <c r="F267"/>
    </row>
    <row r="268" spans="1:6" ht="12.75">
      <c r="A268" s="28"/>
      <c r="B268" s="28"/>
      <c r="C268" s="6">
        <v>2360</v>
      </c>
      <c r="D268" t="s">
        <v>233</v>
      </c>
      <c r="E268" s="73">
        <v>10000</v>
      </c>
      <c r="F268"/>
    </row>
    <row r="269" spans="1:6" ht="12.75">
      <c r="A269" s="28"/>
      <c r="B269" s="28"/>
      <c r="D269" t="s">
        <v>234</v>
      </c>
      <c r="F269"/>
    </row>
    <row r="270" spans="1:4" ht="12.75">
      <c r="A270" s="28"/>
      <c r="B270" s="28"/>
      <c r="D270" t="s">
        <v>235</v>
      </c>
    </row>
    <row r="271" spans="1:4" ht="12.75">
      <c r="A271" s="28"/>
      <c r="B271" s="28"/>
      <c r="D271" t="s">
        <v>236</v>
      </c>
    </row>
    <row r="272" spans="1:4" ht="12.75">
      <c r="A272" s="28"/>
      <c r="B272" s="28"/>
      <c r="D272" t="s">
        <v>237</v>
      </c>
    </row>
    <row r="273" spans="1:5" ht="12.75">
      <c r="A273" s="28"/>
      <c r="B273" s="28"/>
      <c r="C273" s="6">
        <v>4210</v>
      </c>
      <c r="D273" s="2" t="s">
        <v>46</v>
      </c>
      <c r="E273" s="73">
        <v>2000</v>
      </c>
    </row>
    <row r="274" spans="1:5" ht="12.75">
      <c r="A274" s="28"/>
      <c r="B274" s="28"/>
      <c r="C274" s="6">
        <v>4220</v>
      </c>
      <c r="D274" t="s">
        <v>55</v>
      </c>
      <c r="E274" s="73">
        <v>2000</v>
      </c>
    </row>
    <row r="275" spans="1:5" ht="12.75">
      <c r="A275" s="28"/>
      <c r="B275" s="28"/>
      <c r="C275" s="3">
        <v>4300</v>
      </c>
      <c r="D275" s="14" t="s">
        <v>49</v>
      </c>
      <c r="E275" s="73">
        <v>46000</v>
      </c>
    </row>
    <row r="276" spans="1:5" ht="12.75">
      <c r="A276" s="28"/>
      <c r="B276" s="28"/>
      <c r="C276" s="3">
        <v>4430</v>
      </c>
      <c r="D276" s="36" t="s">
        <v>148</v>
      </c>
      <c r="E276" s="73">
        <v>200</v>
      </c>
    </row>
    <row r="277" spans="1:4" ht="12.75">
      <c r="A277" s="28"/>
      <c r="B277" s="28"/>
      <c r="C277" s="3"/>
      <c r="D277" s="14"/>
    </row>
    <row r="278" spans="1:6" ht="12.75">
      <c r="A278" s="27" t="s">
        <v>144</v>
      </c>
      <c r="B278" s="27"/>
      <c r="C278" s="13"/>
      <c r="D278" s="34" t="s">
        <v>143</v>
      </c>
      <c r="E278" s="76">
        <f>E292+E279+E285</f>
        <v>230349</v>
      </c>
      <c r="F278" s="66"/>
    </row>
    <row r="279" spans="1:6" s="58" customFormat="1" ht="12.75">
      <c r="A279" s="92"/>
      <c r="B279" s="92" t="s">
        <v>282</v>
      </c>
      <c r="C279" s="93"/>
      <c r="D279" s="95" t="s">
        <v>283</v>
      </c>
      <c r="E279" s="86">
        <f>E280</f>
        <v>2000</v>
      </c>
      <c r="F279" s="90"/>
    </row>
    <row r="280" spans="1:6" s="58" customFormat="1" ht="12.75">
      <c r="A280" s="92"/>
      <c r="B280" s="92"/>
      <c r="C280" s="6">
        <v>2360</v>
      </c>
      <c r="D280" t="s">
        <v>233</v>
      </c>
      <c r="E280" s="86">
        <v>2000</v>
      </c>
      <c r="F280" s="90"/>
    </row>
    <row r="281" spans="1:6" s="58" customFormat="1" ht="12.75">
      <c r="A281" s="92"/>
      <c r="B281" s="92"/>
      <c r="C281" s="6"/>
      <c r="D281" t="s">
        <v>234</v>
      </c>
      <c r="E281" s="86"/>
      <c r="F281" s="90"/>
    </row>
    <row r="282" spans="1:6" ht="12.75">
      <c r="A282" s="27"/>
      <c r="B282" s="27"/>
      <c r="D282" t="s">
        <v>235</v>
      </c>
      <c r="E282" s="76"/>
      <c r="F282" s="66"/>
    </row>
    <row r="283" spans="1:6" ht="12.75">
      <c r="A283" s="27"/>
      <c r="B283" s="27"/>
      <c r="D283" t="s">
        <v>236</v>
      </c>
      <c r="E283" s="76"/>
      <c r="F283" s="66"/>
    </row>
    <row r="284" spans="1:6" ht="12.75">
      <c r="A284" s="27"/>
      <c r="B284" s="27"/>
      <c r="D284" t="s">
        <v>237</v>
      </c>
      <c r="E284" s="76"/>
      <c r="F284" s="66"/>
    </row>
    <row r="285" spans="1:6" s="58" customFormat="1" ht="12.75">
      <c r="A285" s="92"/>
      <c r="B285" s="92" t="s">
        <v>357</v>
      </c>
      <c r="C285" s="59"/>
      <c r="D285" t="s">
        <v>358</v>
      </c>
      <c r="E285" s="86">
        <f>SUM(E286:E291)</f>
        <v>152369</v>
      </c>
      <c r="F285" s="90"/>
    </row>
    <row r="286" spans="1:6" s="58" customFormat="1" ht="12.75">
      <c r="A286" s="92"/>
      <c r="B286" s="92"/>
      <c r="C286" s="6">
        <v>2820</v>
      </c>
      <c r="D286" s="2" t="s">
        <v>259</v>
      </c>
      <c r="E286" s="86">
        <v>0</v>
      </c>
      <c r="F286" s="90"/>
    </row>
    <row r="287" spans="1:6" s="58" customFormat="1" ht="12.75">
      <c r="A287" s="92"/>
      <c r="B287" s="92"/>
      <c r="C287" s="6"/>
      <c r="D287" s="2" t="s">
        <v>260</v>
      </c>
      <c r="E287" s="86"/>
      <c r="F287" s="90"/>
    </row>
    <row r="288" spans="1:6" s="58" customFormat="1" ht="12.75">
      <c r="A288" s="92"/>
      <c r="B288" s="92"/>
      <c r="C288" s="59">
        <v>4580</v>
      </c>
      <c r="D288" t="s">
        <v>359</v>
      </c>
      <c r="E288" s="86">
        <v>20085</v>
      </c>
      <c r="F288" s="90"/>
    </row>
    <row r="289" spans="1:6" s="58" customFormat="1" ht="12.75">
      <c r="A289" s="92"/>
      <c r="B289" s="92"/>
      <c r="C289" s="59">
        <v>4600</v>
      </c>
      <c r="D289" t="s">
        <v>360</v>
      </c>
      <c r="E289" s="86">
        <v>126454</v>
      </c>
      <c r="F289" s="90"/>
    </row>
    <row r="290" spans="1:6" ht="12.75">
      <c r="A290" s="27"/>
      <c r="B290" s="27"/>
      <c r="D290" t="s">
        <v>361</v>
      </c>
      <c r="E290" s="76"/>
      <c r="F290" s="66"/>
    </row>
    <row r="291" spans="1:6" ht="12.75">
      <c r="A291" s="27"/>
      <c r="B291" s="27"/>
      <c r="C291" s="3">
        <v>4610</v>
      </c>
      <c r="D291" s="15" t="s">
        <v>189</v>
      </c>
      <c r="E291" s="86">
        <v>5830</v>
      </c>
      <c r="F291" s="66"/>
    </row>
    <row r="292" spans="1:5" ht="12.75">
      <c r="A292" s="28"/>
      <c r="B292" s="28" t="s">
        <v>167</v>
      </c>
      <c r="C292" s="3"/>
      <c r="D292" s="36" t="s">
        <v>1</v>
      </c>
      <c r="E292" s="73">
        <f>SUM(E293:E305)</f>
        <v>75980</v>
      </c>
    </row>
    <row r="293" spans="1:5" ht="12.75">
      <c r="A293" s="28"/>
      <c r="B293" s="28"/>
      <c r="C293" s="6">
        <v>2360</v>
      </c>
      <c r="D293" t="s">
        <v>233</v>
      </c>
      <c r="E293" s="73">
        <v>40000</v>
      </c>
    </row>
    <row r="294" spans="1:4" ht="12.75">
      <c r="A294" s="28"/>
      <c r="B294" s="28"/>
      <c r="D294" t="s">
        <v>234</v>
      </c>
    </row>
    <row r="295" spans="1:4" ht="12.75">
      <c r="A295" s="28"/>
      <c r="B295" s="28"/>
      <c r="D295" t="s">
        <v>235</v>
      </c>
    </row>
    <row r="296" spans="1:4" ht="12.75">
      <c r="A296" s="28"/>
      <c r="B296" s="28"/>
      <c r="D296" t="s">
        <v>236</v>
      </c>
    </row>
    <row r="297" spans="1:4" ht="12.75">
      <c r="A297" s="28"/>
      <c r="B297" s="28"/>
      <c r="D297" t="s">
        <v>237</v>
      </c>
    </row>
    <row r="298" spans="1:5" ht="12.75">
      <c r="A298" s="28"/>
      <c r="B298" s="28"/>
      <c r="C298" s="6">
        <v>4110</v>
      </c>
      <c r="D298" t="s">
        <v>42</v>
      </c>
      <c r="E298" s="73">
        <v>5904</v>
      </c>
    </row>
    <row r="299" spans="1:5" ht="12.75">
      <c r="A299" s="28"/>
      <c r="B299" s="28"/>
      <c r="C299" s="6">
        <v>4120</v>
      </c>
      <c r="D299" t="s">
        <v>43</v>
      </c>
      <c r="E299" s="73">
        <v>880</v>
      </c>
    </row>
    <row r="300" spans="1:5" ht="12.75">
      <c r="A300" s="28"/>
      <c r="B300" s="28"/>
      <c r="C300" s="6">
        <v>4170</v>
      </c>
      <c r="D300" t="s">
        <v>154</v>
      </c>
      <c r="E300" s="73">
        <v>10796</v>
      </c>
    </row>
    <row r="301" spans="1:5" ht="12.75">
      <c r="A301" s="28"/>
      <c r="B301" s="28"/>
      <c r="C301" s="6">
        <v>4190</v>
      </c>
      <c r="D301" t="s">
        <v>285</v>
      </c>
      <c r="E301" s="73">
        <v>1000</v>
      </c>
    </row>
    <row r="302" spans="1:5" ht="12.75">
      <c r="A302" s="28"/>
      <c r="B302" s="28"/>
      <c r="C302" s="6">
        <v>4210</v>
      </c>
      <c r="D302" s="2" t="s">
        <v>46</v>
      </c>
      <c r="E302" s="73">
        <v>6900</v>
      </c>
    </row>
    <row r="303" spans="1:5" ht="12.75">
      <c r="A303" s="28"/>
      <c r="B303" s="28"/>
      <c r="C303" s="6">
        <v>4220</v>
      </c>
      <c r="D303" s="2" t="s">
        <v>55</v>
      </c>
      <c r="E303" s="73">
        <v>3000</v>
      </c>
    </row>
    <row r="304" spans="1:5" ht="12.75">
      <c r="A304" s="28"/>
      <c r="B304" s="28"/>
      <c r="C304" s="3">
        <v>4300</v>
      </c>
      <c r="D304" s="14" t="s">
        <v>49</v>
      </c>
      <c r="E304" s="73">
        <v>7000</v>
      </c>
    </row>
    <row r="305" spans="1:5" ht="12.75">
      <c r="A305" s="28"/>
      <c r="B305" s="28"/>
      <c r="C305" s="3">
        <v>4430</v>
      </c>
      <c r="D305" s="36" t="s">
        <v>148</v>
      </c>
      <c r="E305" s="73">
        <v>500</v>
      </c>
    </row>
    <row r="306" spans="1:4" ht="12.75">
      <c r="A306" s="28"/>
      <c r="B306" s="28"/>
      <c r="C306" s="3"/>
      <c r="D306" s="36"/>
    </row>
    <row r="307" spans="1:6" s="43" customFormat="1" ht="12.75">
      <c r="A307" s="40" t="s">
        <v>328</v>
      </c>
      <c r="B307" s="40"/>
      <c r="C307" s="41"/>
      <c r="D307" s="42" t="s">
        <v>317</v>
      </c>
      <c r="E307" s="78">
        <f>E308</f>
        <v>1000</v>
      </c>
      <c r="F307" s="68"/>
    </row>
    <row r="308" spans="1:5" ht="12.75">
      <c r="A308" s="28"/>
      <c r="B308" s="28" t="s">
        <v>302</v>
      </c>
      <c r="C308" s="3"/>
      <c r="D308" s="36" t="s">
        <v>1</v>
      </c>
      <c r="E308" s="73">
        <f>E309</f>
        <v>1000</v>
      </c>
    </row>
    <row r="309" spans="1:5" ht="12.75">
      <c r="A309" s="28"/>
      <c r="B309" s="28"/>
      <c r="C309" s="6">
        <v>2360</v>
      </c>
      <c r="D309" t="s">
        <v>233</v>
      </c>
      <c r="E309" s="73">
        <v>1000</v>
      </c>
    </row>
    <row r="310" spans="1:4" ht="12.75">
      <c r="A310" s="28"/>
      <c r="B310" s="28"/>
      <c r="D310" t="s">
        <v>234</v>
      </c>
    </row>
    <row r="311" spans="1:4" ht="12.75">
      <c r="A311" s="28"/>
      <c r="B311" s="28"/>
      <c r="D311" t="s">
        <v>235</v>
      </c>
    </row>
    <row r="312" spans="1:4" ht="12.75">
      <c r="A312" s="28"/>
      <c r="B312" s="28"/>
      <c r="D312" t="s">
        <v>236</v>
      </c>
    </row>
    <row r="313" spans="1:4" ht="12.75">
      <c r="A313" s="28"/>
      <c r="B313" s="28"/>
      <c r="D313" t="s">
        <v>237</v>
      </c>
    </row>
    <row r="314" spans="1:6" ht="12.75">
      <c r="A314" s="40" t="s">
        <v>296</v>
      </c>
      <c r="B314" s="40"/>
      <c r="C314" s="44"/>
      <c r="D314" s="43" t="s">
        <v>297</v>
      </c>
      <c r="E314" s="78">
        <f>E321+E326+E315+E317</f>
        <v>541000</v>
      </c>
      <c r="F314" s="68"/>
    </row>
    <row r="315" spans="1:6" ht="12.75">
      <c r="A315" s="40"/>
      <c r="B315" s="40" t="s">
        <v>309</v>
      </c>
      <c r="C315" s="44"/>
      <c r="D315" s="43" t="s">
        <v>310</v>
      </c>
      <c r="E315" s="78">
        <f>E316</f>
        <v>1500</v>
      </c>
      <c r="F315" s="68"/>
    </row>
    <row r="316" spans="1:6" ht="12.75">
      <c r="A316" s="40"/>
      <c r="B316" s="40"/>
      <c r="C316" s="3">
        <v>4300</v>
      </c>
      <c r="D316" s="14" t="s">
        <v>49</v>
      </c>
      <c r="E316" s="86">
        <v>1500</v>
      </c>
      <c r="F316" s="68"/>
    </row>
    <row r="317" spans="1:6" ht="12.75">
      <c r="A317" s="40"/>
      <c r="B317" s="40" t="s">
        <v>309</v>
      </c>
      <c r="C317" s="44"/>
      <c r="D317" s="43" t="s">
        <v>370</v>
      </c>
      <c r="E317" s="78">
        <f>SUM(E318:E320)</f>
        <v>1500</v>
      </c>
      <c r="F317" s="68"/>
    </row>
    <row r="318" spans="1:6" ht="12.75">
      <c r="A318" s="40"/>
      <c r="B318" s="40"/>
      <c r="C318" s="6">
        <v>4010</v>
      </c>
      <c r="D318" t="s">
        <v>40</v>
      </c>
      <c r="E318" s="86">
        <v>1253</v>
      </c>
      <c r="F318" s="68"/>
    </row>
    <row r="319" spans="1:6" ht="12.75">
      <c r="A319" s="40"/>
      <c r="B319" s="40"/>
      <c r="C319" s="6">
        <v>4110</v>
      </c>
      <c r="D319" t="s">
        <v>42</v>
      </c>
      <c r="E319" s="86">
        <v>216</v>
      </c>
      <c r="F319" s="68"/>
    </row>
    <row r="320" spans="1:6" ht="12.75">
      <c r="A320" s="40"/>
      <c r="B320" s="40"/>
      <c r="C320" s="6">
        <v>4120</v>
      </c>
      <c r="D320" t="s">
        <v>43</v>
      </c>
      <c r="E320" s="86">
        <v>31</v>
      </c>
      <c r="F320" s="68"/>
    </row>
    <row r="321" spans="1:5" ht="12.75">
      <c r="A321" s="28"/>
      <c r="B321" s="28" t="s">
        <v>298</v>
      </c>
      <c r="D321" s="2" t="s">
        <v>299</v>
      </c>
      <c r="E321" s="73">
        <f>SUM(E322:E325)</f>
        <v>530000</v>
      </c>
    </row>
    <row r="322" spans="1:5" ht="12.75">
      <c r="A322" s="28"/>
      <c r="B322" s="28"/>
      <c r="C322" s="6">
        <v>2830</v>
      </c>
      <c r="D322" t="s">
        <v>132</v>
      </c>
      <c r="E322" s="73">
        <v>530000</v>
      </c>
    </row>
    <row r="323" spans="1:4" ht="12.75">
      <c r="A323" s="28"/>
      <c r="B323" s="28"/>
      <c r="D323" t="s">
        <v>136</v>
      </c>
    </row>
    <row r="324" spans="1:4" ht="12.75">
      <c r="A324" s="28"/>
      <c r="B324" s="28"/>
      <c r="D324" t="s">
        <v>185</v>
      </c>
    </row>
    <row r="325" spans="1:4" ht="12.75">
      <c r="A325" s="28"/>
      <c r="B325" s="28"/>
      <c r="D325" t="s">
        <v>184</v>
      </c>
    </row>
    <row r="326" spans="1:5" ht="12.75">
      <c r="A326" s="28"/>
      <c r="B326" s="28" t="s">
        <v>301</v>
      </c>
      <c r="D326" t="s">
        <v>291</v>
      </c>
      <c r="E326" s="73">
        <f>E327</f>
        <v>8000</v>
      </c>
    </row>
    <row r="327" spans="1:5" ht="12.75">
      <c r="A327" s="28"/>
      <c r="B327" s="28"/>
      <c r="C327" s="6">
        <v>2830</v>
      </c>
      <c r="D327" t="s">
        <v>132</v>
      </c>
      <c r="E327" s="73">
        <v>8000</v>
      </c>
    </row>
    <row r="328" spans="1:4" ht="12.75">
      <c r="A328" s="28"/>
      <c r="B328" s="28"/>
      <c r="D328" t="s">
        <v>136</v>
      </c>
    </row>
    <row r="329" spans="1:4" ht="12.75">
      <c r="A329" s="28"/>
      <c r="B329" s="28"/>
      <c r="D329" t="s">
        <v>185</v>
      </c>
    </row>
    <row r="330" spans="1:4" ht="12.75">
      <c r="A330" s="28"/>
      <c r="B330" s="28"/>
      <c r="D330" t="s">
        <v>184</v>
      </c>
    </row>
    <row r="331" spans="1:2" ht="12.75">
      <c r="A331" s="28"/>
      <c r="B331" s="28"/>
    </row>
    <row r="332" spans="1:5" ht="12.75">
      <c r="A332" s="7">
        <v>854</v>
      </c>
      <c r="B332" s="7"/>
      <c r="C332" s="7"/>
      <c r="D332" s="5" t="s">
        <v>53</v>
      </c>
      <c r="E332" s="76">
        <f>E338+E333+E341+E335</f>
        <v>369940</v>
      </c>
    </row>
    <row r="333" spans="1:5" ht="12.75">
      <c r="A333" s="7"/>
      <c r="B333" s="28" t="s">
        <v>303</v>
      </c>
      <c r="C333" s="3"/>
      <c r="D333" s="36" t="s">
        <v>304</v>
      </c>
      <c r="E333" s="73">
        <f>E334</f>
        <v>148100</v>
      </c>
    </row>
    <row r="334" spans="1:5" ht="12.75">
      <c r="A334" s="7"/>
      <c r="B334" s="28"/>
      <c r="C334" s="47">
        <v>2540</v>
      </c>
      <c r="D334" s="49" t="s">
        <v>199</v>
      </c>
      <c r="E334" s="73">
        <v>148100</v>
      </c>
    </row>
    <row r="335" spans="1:5" ht="12.75">
      <c r="A335" s="7"/>
      <c r="B335" s="28" t="s">
        <v>163</v>
      </c>
      <c r="C335" s="47"/>
      <c r="D335" s="15" t="s">
        <v>316</v>
      </c>
      <c r="E335" s="73">
        <f>E337</f>
        <v>20900</v>
      </c>
    </row>
    <row r="336" spans="1:4" ht="12.75">
      <c r="A336" s="7"/>
      <c r="B336" s="28"/>
      <c r="C336" s="47"/>
      <c r="D336" s="15" t="s">
        <v>393</v>
      </c>
    </row>
    <row r="337" spans="1:5" ht="12.75">
      <c r="A337" s="7"/>
      <c r="B337" s="28"/>
      <c r="C337" s="47">
        <v>3260</v>
      </c>
      <c r="D337" s="15" t="s">
        <v>394</v>
      </c>
      <c r="E337" s="73">
        <v>20900</v>
      </c>
    </row>
    <row r="338" spans="1:5" ht="12.75">
      <c r="A338" s="7"/>
      <c r="B338" s="28" t="s">
        <v>314</v>
      </c>
      <c r="C338" s="3"/>
      <c r="D338" s="15" t="s">
        <v>316</v>
      </c>
      <c r="E338" s="77">
        <f>SUM(E340:E340)</f>
        <v>78940</v>
      </c>
    </row>
    <row r="339" spans="1:5" ht="12.75">
      <c r="A339" s="7"/>
      <c r="B339" s="28"/>
      <c r="C339" s="3"/>
      <c r="D339" s="15" t="s">
        <v>315</v>
      </c>
      <c r="E339" s="77"/>
    </row>
    <row r="340" spans="1:5" ht="12.75">
      <c r="A340" s="7"/>
      <c r="B340" s="7"/>
      <c r="C340" s="6">
        <v>3240</v>
      </c>
      <c r="D340" t="s">
        <v>153</v>
      </c>
      <c r="E340" s="81">
        <v>78940</v>
      </c>
    </row>
    <row r="341" spans="1:5" ht="12.75">
      <c r="A341" s="7"/>
      <c r="B341" s="59">
        <v>85495</v>
      </c>
      <c r="D341" t="s">
        <v>319</v>
      </c>
      <c r="E341" s="81">
        <f>E342</f>
        <v>122000</v>
      </c>
    </row>
    <row r="342" spans="1:5" ht="12.75">
      <c r="A342" s="7"/>
      <c r="B342" s="7"/>
      <c r="C342" s="6">
        <v>2360</v>
      </c>
      <c r="D342" t="s">
        <v>233</v>
      </c>
      <c r="E342" s="81">
        <v>122000</v>
      </c>
    </row>
    <row r="343" spans="1:5" ht="12.75">
      <c r="A343" s="7"/>
      <c r="B343" s="7"/>
      <c r="D343" t="s">
        <v>234</v>
      </c>
      <c r="E343" s="81"/>
    </row>
    <row r="344" spans="1:5" ht="12.75">
      <c r="A344" s="7"/>
      <c r="B344" s="7"/>
      <c r="D344" t="s">
        <v>235</v>
      </c>
      <c r="E344" s="81"/>
    </row>
    <row r="345" spans="1:5" ht="12.75">
      <c r="A345" s="7"/>
      <c r="B345" s="7"/>
      <c r="D345" t="s">
        <v>236</v>
      </c>
      <c r="E345" s="81"/>
    </row>
    <row r="346" spans="1:5" ht="12.75">
      <c r="A346" s="7"/>
      <c r="B346" s="7"/>
      <c r="D346" t="s">
        <v>237</v>
      </c>
      <c r="E346" s="81"/>
    </row>
    <row r="347" spans="1:5" ht="12.75">
      <c r="A347" s="7"/>
      <c r="B347" s="7"/>
      <c r="E347" s="81"/>
    </row>
    <row r="348" spans="1:5" ht="12.75">
      <c r="A348" s="22" t="s">
        <v>65</v>
      </c>
      <c r="B348" s="27"/>
      <c r="C348" s="13"/>
      <c r="D348" s="34" t="s">
        <v>58</v>
      </c>
      <c r="E348" s="76">
        <f>E349</f>
        <v>75900</v>
      </c>
    </row>
    <row r="349" spans="1:5" ht="12.75">
      <c r="A349" s="21"/>
      <c r="B349" s="28" t="s">
        <v>159</v>
      </c>
      <c r="C349" s="3"/>
      <c r="D349" s="14" t="s">
        <v>160</v>
      </c>
      <c r="E349" s="73">
        <f>SUM(E350:E365)</f>
        <v>75900</v>
      </c>
    </row>
    <row r="350" spans="1:6" ht="12.75">
      <c r="A350" s="21"/>
      <c r="B350" s="28"/>
      <c r="C350" s="6">
        <v>2360</v>
      </c>
      <c r="D350" t="s">
        <v>233</v>
      </c>
      <c r="E350" s="73">
        <v>30000</v>
      </c>
      <c r="F350"/>
    </row>
    <row r="351" spans="1:6" ht="12.75">
      <c r="A351" s="21"/>
      <c r="B351" s="28"/>
      <c r="D351" t="s">
        <v>234</v>
      </c>
      <c r="F351"/>
    </row>
    <row r="352" spans="1:6" ht="12.75">
      <c r="A352" s="21"/>
      <c r="B352" s="28"/>
      <c r="D352" t="s">
        <v>235</v>
      </c>
      <c r="F352"/>
    </row>
    <row r="353" spans="1:6" ht="12.75">
      <c r="A353" s="21"/>
      <c r="B353" s="28"/>
      <c r="D353" t="s">
        <v>236</v>
      </c>
      <c r="F353"/>
    </row>
    <row r="354" spans="1:6" ht="12.75">
      <c r="A354" s="21"/>
      <c r="B354" s="28"/>
      <c r="D354" t="s">
        <v>237</v>
      </c>
      <c r="F354"/>
    </row>
    <row r="355" spans="1:6" ht="12.75">
      <c r="A355" s="21"/>
      <c r="B355" s="28"/>
      <c r="C355" s="6">
        <v>3040</v>
      </c>
      <c r="D355" s="2" t="s">
        <v>194</v>
      </c>
      <c r="E355" s="73">
        <v>4000</v>
      </c>
      <c r="F355"/>
    </row>
    <row r="356" spans="1:6" ht="12.75">
      <c r="A356" s="21"/>
      <c r="B356" s="28"/>
      <c r="D356" s="2" t="s">
        <v>186</v>
      </c>
      <c r="F356"/>
    </row>
    <row r="357" spans="1:6" ht="12.75">
      <c r="A357" s="21"/>
      <c r="B357" s="28"/>
      <c r="C357" s="6">
        <v>4110</v>
      </c>
      <c r="D357" t="s">
        <v>42</v>
      </c>
      <c r="E357" s="73">
        <v>1000</v>
      </c>
      <c r="F357"/>
    </row>
    <row r="358" spans="1:6" ht="12.75">
      <c r="A358" s="21"/>
      <c r="B358" s="28"/>
      <c r="C358" s="6">
        <v>4120</v>
      </c>
      <c r="D358" t="s">
        <v>43</v>
      </c>
      <c r="E358" s="73">
        <v>200</v>
      </c>
      <c r="F358"/>
    </row>
    <row r="359" spans="1:6" ht="12.75">
      <c r="A359" s="21"/>
      <c r="B359" s="28"/>
      <c r="C359" s="6">
        <v>4170</v>
      </c>
      <c r="D359" t="s">
        <v>154</v>
      </c>
      <c r="E359" s="73">
        <v>5000</v>
      </c>
      <c r="F359"/>
    </row>
    <row r="360" spans="1:6" ht="12.75">
      <c r="A360" s="21"/>
      <c r="B360" s="28"/>
      <c r="C360" s="6">
        <v>4190</v>
      </c>
      <c r="D360" t="s">
        <v>285</v>
      </c>
      <c r="E360" s="73">
        <v>8000</v>
      </c>
      <c r="F360"/>
    </row>
    <row r="361" spans="1:6" ht="12.75">
      <c r="A361" s="21"/>
      <c r="B361" s="28"/>
      <c r="C361" s="6">
        <v>4210</v>
      </c>
      <c r="D361" s="2" t="s">
        <v>46</v>
      </c>
      <c r="E361" s="73">
        <v>3000</v>
      </c>
      <c r="F361"/>
    </row>
    <row r="362" spans="1:6" ht="12.75">
      <c r="A362" s="21"/>
      <c r="B362" s="28"/>
      <c r="C362" s="6">
        <v>4220</v>
      </c>
      <c r="D362" s="2" t="s">
        <v>55</v>
      </c>
      <c r="E362" s="73">
        <v>2000</v>
      </c>
      <c r="F362"/>
    </row>
    <row r="363" spans="1:6" ht="12.75">
      <c r="A363" s="21"/>
      <c r="B363" s="28"/>
      <c r="C363" s="3">
        <v>4260</v>
      </c>
      <c r="D363" s="14" t="s">
        <v>47</v>
      </c>
      <c r="E363" s="73">
        <v>700</v>
      </c>
      <c r="F363"/>
    </row>
    <row r="364" spans="1:6" ht="12.75">
      <c r="A364" s="21"/>
      <c r="B364" s="28"/>
      <c r="C364" s="3">
        <v>4300</v>
      </c>
      <c r="D364" s="14" t="s">
        <v>49</v>
      </c>
      <c r="E364" s="73">
        <v>20000</v>
      </c>
      <c r="F364"/>
    </row>
    <row r="365" spans="1:6" ht="12.75">
      <c r="A365" s="21"/>
      <c r="B365" s="28"/>
      <c r="C365" s="3">
        <v>4430</v>
      </c>
      <c r="D365" s="36" t="s">
        <v>148</v>
      </c>
      <c r="E365" s="73">
        <v>2000</v>
      </c>
      <c r="F365"/>
    </row>
    <row r="366" spans="1:6" ht="12.75">
      <c r="A366" s="21"/>
      <c r="B366" s="28"/>
      <c r="C366" s="3"/>
      <c r="D366" s="36"/>
      <c r="F366"/>
    </row>
    <row r="367" spans="1:6" ht="12.75">
      <c r="A367" s="22" t="s">
        <v>66</v>
      </c>
      <c r="B367" s="27"/>
      <c r="C367" s="13"/>
      <c r="D367" s="34" t="s">
        <v>231</v>
      </c>
      <c r="E367" s="76">
        <f>E368</f>
        <v>135850</v>
      </c>
      <c r="F367"/>
    </row>
    <row r="368" spans="1:6" ht="12.75">
      <c r="A368" s="21"/>
      <c r="B368" s="28" t="s">
        <v>161</v>
      </c>
      <c r="C368" s="3"/>
      <c r="D368" s="14" t="s">
        <v>232</v>
      </c>
      <c r="E368" s="73">
        <f>SUM(E369:E384)</f>
        <v>135850</v>
      </c>
      <c r="F368"/>
    </row>
    <row r="369" spans="1:6" ht="12.75">
      <c r="A369" s="21"/>
      <c r="B369" s="28"/>
      <c r="C369" s="6">
        <v>2360</v>
      </c>
      <c r="D369" t="s">
        <v>233</v>
      </c>
      <c r="E369" s="73">
        <v>100000</v>
      </c>
      <c r="F369"/>
    </row>
    <row r="370" spans="1:6" ht="12.75">
      <c r="A370" s="21"/>
      <c r="B370" s="28"/>
      <c r="D370" t="s">
        <v>234</v>
      </c>
      <c r="F370"/>
    </row>
    <row r="371" spans="1:6" ht="12.75">
      <c r="A371" s="21"/>
      <c r="B371" s="28"/>
      <c r="D371" t="s">
        <v>235</v>
      </c>
      <c r="F371"/>
    </row>
    <row r="372" spans="1:6" ht="12.75">
      <c r="A372" s="21"/>
      <c r="B372" s="28"/>
      <c r="D372" t="s">
        <v>236</v>
      </c>
      <c r="F372"/>
    </row>
    <row r="373" spans="1:6" ht="12.75">
      <c r="A373" s="21"/>
      <c r="B373" s="28"/>
      <c r="D373" t="s">
        <v>237</v>
      </c>
      <c r="F373"/>
    </row>
    <row r="374" spans="1:6" ht="12.75">
      <c r="A374" s="21"/>
      <c r="B374" s="28"/>
      <c r="C374" s="6">
        <v>3030</v>
      </c>
      <c r="D374" t="s">
        <v>56</v>
      </c>
      <c r="E374" s="73">
        <v>0</v>
      </c>
      <c r="F374"/>
    </row>
    <row r="375" spans="1:6" ht="12.75">
      <c r="A375" s="21"/>
      <c r="B375" s="28"/>
      <c r="C375" s="6">
        <v>3040</v>
      </c>
      <c r="D375" s="2" t="s">
        <v>194</v>
      </c>
      <c r="E375" s="73">
        <v>0</v>
      </c>
      <c r="F375"/>
    </row>
    <row r="376" spans="1:6" ht="12.75">
      <c r="A376" s="21"/>
      <c r="B376" s="28"/>
      <c r="D376" s="2" t="s">
        <v>186</v>
      </c>
      <c r="F376"/>
    </row>
    <row r="377" spans="1:6" ht="12.75">
      <c r="A377" s="21"/>
      <c r="B377" s="28"/>
      <c r="C377" s="6">
        <v>4110</v>
      </c>
      <c r="D377" t="s">
        <v>42</v>
      </c>
      <c r="E377" s="73">
        <v>0</v>
      </c>
      <c r="F377"/>
    </row>
    <row r="378" spans="1:6" ht="12.75">
      <c r="A378" s="21"/>
      <c r="B378" s="28"/>
      <c r="C378" s="6">
        <v>4120</v>
      </c>
      <c r="D378" t="s">
        <v>43</v>
      </c>
      <c r="E378" s="73">
        <v>50</v>
      </c>
      <c r="F378"/>
    </row>
    <row r="379" spans="1:6" ht="12.75">
      <c r="A379" s="21"/>
      <c r="B379" s="28"/>
      <c r="C379" s="6">
        <v>4170</v>
      </c>
      <c r="D379" t="s">
        <v>154</v>
      </c>
      <c r="E379" s="73">
        <v>0</v>
      </c>
      <c r="F379"/>
    </row>
    <row r="380" spans="1:6" ht="12.75">
      <c r="A380" s="21"/>
      <c r="B380" s="28"/>
      <c r="C380" s="6">
        <v>4190</v>
      </c>
      <c r="D380" t="s">
        <v>285</v>
      </c>
      <c r="E380" s="73">
        <v>1863</v>
      </c>
      <c r="F380"/>
    </row>
    <row r="381" spans="1:6" ht="12.75">
      <c r="A381" s="21"/>
      <c r="B381" s="28"/>
      <c r="C381" s="6">
        <v>4210</v>
      </c>
      <c r="D381" s="2" t="s">
        <v>46</v>
      </c>
      <c r="E381" s="73">
        <v>30987</v>
      </c>
      <c r="F381"/>
    </row>
    <row r="382" spans="1:6" ht="12.75">
      <c r="A382" s="21"/>
      <c r="B382" s="28"/>
      <c r="C382" s="6">
        <v>4220</v>
      </c>
      <c r="D382" s="2" t="s">
        <v>55</v>
      </c>
      <c r="E382" s="73">
        <v>0</v>
      </c>
      <c r="F382"/>
    </row>
    <row r="383" spans="1:6" ht="12.75">
      <c r="A383" s="21"/>
      <c r="B383" s="28"/>
      <c r="C383" s="3">
        <v>4300</v>
      </c>
      <c r="D383" s="14" t="s">
        <v>49</v>
      </c>
      <c r="E383" s="73">
        <v>2950</v>
      </c>
      <c r="F383"/>
    </row>
    <row r="384" spans="1:6" ht="12.75">
      <c r="A384" s="28"/>
      <c r="B384" s="28"/>
      <c r="C384" s="3">
        <v>4430</v>
      </c>
      <c r="D384" s="36" t="s">
        <v>148</v>
      </c>
      <c r="E384" s="73">
        <v>0</v>
      </c>
      <c r="F384"/>
    </row>
    <row r="385" spans="1:6" ht="12.75">
      <c r="A385" s="28"/>
      <c r="B385" s="28"/>
      <c r="C385" s="3"/>
      <c r="D385" s="36"/>
      <c r="E385" s="65"/>
      <c r="F385"/>
    </row>
    <row r="386" spans="1:6" ht="12.75">
      <c r="A386" s="28"/>
      <c r="B386" s="28"/>
      <c r="C386" s="3"/>
      <c r="D386" s="36"/>
      <c r="E386" s="65"/>
      <c r="F386"/>
    </row>
    <row r="387" spans="1:6" ht="12.75">
      <c r="A387" s="28"/>
      <c r="B387" s="28"/>
      <c r="C387" s="3"/>
      <c r="D387" s="36"/>
      <c r="E387" s="65"/>
      <c r="F387"/>
    </row>
    <row r="388" spans="1:6" ht="12.75">
      <c r="A388" s="28"/>
      <c r="B388" s="28"/>
      <c r="C388" s="3"/>
      <c r="D388" s="36"/>
      <c r="E388" s="65"/>
      <c r="F388"/>
    </row>
    <row r="389" spans="1:6" ht="12.75">
      <c r="A389" s="28"/>
      <c r="B389" s="28"/>
      <c r="C389" s="3"/>
      <c r="D389" s="36"/>
      <c r="E389"/>
      <c r="F389"/>
    </row>
    <row r="390" spans="1:6" s="43" customFormat="1" ht="12.75">
      <c r="A390" s="28"/>
      <c r="B390" s="28"/>
      <c r="C390" s="3"/>
      <c r="D390" s="36"/>
      <c r="E390"/>
      <c r="F390"/>
    </row>
    <row r="391" spans="1:6" ht="12.75">
      <c r="A391" s="28"/>
      <c r="B391" s="28"/>
      <c r="C391" s="3"/>
      <c r="D391" s="36"/>
      <c r="E391"/>
      <c r="F391"/>
    </row>
    <row r="392" spans="1:6" ht="12.75">
      <c r="A392" s="28"/>
      <c r="B392" s="28"/>
      <c r="C392" s="3"/>
      <c r="D392" s="36"/>
      <c r="E392"/>
      <c r="F392"/>
    </row>
    <row r="393" spans="1:6" ht="12.75">
      <c r="A393" s="28"/>
      <c r="B393" s="28"/>
      <c r="C393" s="3"/>
      <c r="D393" s="36"/>
      <c r="E393"/>
      <c r="F393"/>
    </row>
    <row r="394" spans="1:5" ht="12.75">
      <c r="A394" s="21"/>
      <c r="B394" s="28"/>
      <c r="D394" s="16" t="s">
        <v>31</v>
      </c>
      <c r="E394" s="83" t="s">
        <v>181</v>
      </c>
    </row>
    <row r="395" spans="1:5" ht="12.75">
      <c r="A395" s="21"/>
      <c r="B395" s="28"/>
      <c r="C395" s="3"/>
      <c r="D395" s="3" t="s">
        <v>267</v>
      </c>
      <c r="E395" s="60" t="s">
        <v>400</v>
      </c>
    </row>
    <row r="396" spans="1:5" ht="12.75">
      <c r="A396" s="21"/>
      <c r="B396" s="28"/>
      <c r="C396" s="3"/>
      <c r="D396" s="3"/>
      <c r="E396" s="60" t="s">
        <v>137</v>
      </c>
    </row>
    <row r="397" spans="1:5" ht="12.75">
      <c r="A397" s="21"/>
      <c r="B397" s="28"/>
      <c r="C397" s="3"/>
      <c r="D397" s="3"/>
      <c r="E397" s="60" t="s">
        <v>401</v>
      </c>
    </row>
    <row r="398" spans="1:5" ht="12.75">
      <c r="A398" s="25" t="s">
        <v>32</v>
      </c>
      <c r="B398" s="26" t="s">
        <v>33</v>
      </c>
      <c r="C398" s="1"/>
      <c r="D398" s="1" t="s">
        <v>34</v>
      </c>
      <c r="E398" s="74" t="s">
        <v>339</v>
      </c>
    </row>
    <row r="399" spans="1:5" ht="12.75">
      <c r="A399" s="22" t="s">
        <v>62</v>
      </c>
      <c r="B399" s="27"/>
      <c r="C399" s="13"/>
      <c r="D399" s="23" t="s">
        <v>78</v>
      </c>
      <c r="E399" s="84">
        <f>SUM(E400+E405+E409)</f>
        <v>222000</v>
      </c>
    </row>
    <row r="400" spans="1:5" ht="12.75">
      <c r="A400" s="21"/>
      <c r="B400" s="28" t="s">
        <v>77</v>
      </c>
      <c r="C400" s="3"/>
      <c r="D400" s="15" t="s">
        <v>37</v>
      </c>
      <c r="E400" s="81">
        <f>SUM(E401:E404)</f>
        <v>114800</v>
      </c>
    </row>
    <row r="401" spans="1:5" ht="12.75">
      <c r="A401" s="21"/>
      <c r="B401" s="28"/>
      <c r="C401" s="6">
        <v>4170</v>
      </c>
      <c r="D401" t="s">
        <v>154</v>
      </c>
      <c r="E401" s="81">
        <v>10500</v>
      </c>
    </row>
    <row r="402" spans="1:5" ht="12.75">
      <c r="A402" s="21"/>
      <c r="B402" s="28"/>
      <c r="C402" s="3">
        <v>4270</v>
      </c>
      <c r="D402" s="15" t="s">
        <v>48</v>
      </c>
      <c r="E402" s="81">
        <v>74800</v>
      </c>
    </row>
    <row r="403" spans="1:5" ht="12.75">
      <c r="A403" s="21"/>
      <c r="B403" s="28"/>
      <c r="C403" s="3">
        <v>4300</v>
      </c>
      <c r="D403" s="15" t="s">
        <v>49</v>
      </c>
      <c r="E403" s="81">
        <v>24460</v>
      </c>
    </row>
    <row r="404" spans="1:5" ht="12.75">
      <c r="A404" s="21"/>
      <c r="B404" s="28"/>
      <c r="C404" s="3">
        <v>4510</v>
      </c>
      <c r="D404" s="17" t="s">
        <v>162</v>
      </c>
      <c r="E404" s="81">
        <v>5040</v>
      </c>
    </row>
    <row r="405" spans="1:5" ht="12.75">
      <c r="A405" s="21"/>
      <c r="B405" s="28" t="s">
        <v>124</v>
      </c>
      <c r="C405" s="3"/>
      <c r="D405" s="15" t="s">
        <v>125</v>
      </c>
      <c r="E405" s="81">
        <f>SUM(E406:E408)</f>
        <v>90000</v>
      </c>
    </row>
    <row r="406" spans="1:5" ht="12.75">
      <c r="A406" s="21"/>
      <c r="B406" s="28"/>
      <c r="C406" s="6">
        <v>4170</v>
      </c>
      <c r="D406" t="s">
        <v>154</v>
      </c>
      <c r="E406" s="81">
        <v>6000</v>
      </c>
    </row>
    <row r="407" spans="1:5" ht="12.75">
      <c r="A407" s="21"/>
      <c r="B407" s="28"/>
      <c r="C407" s="3">
        <v>4270</v>
      </c>
      <c r="D407" s="15" t="s">
        <v>48</v>
      </c>
      <c r="E407" s="81">
        <v>70000</v>
      </c>
    </row>
    <row r="408" spans="1:5" ht="12.75">
      <c r="A408" s="21"/>
      <c r="B408" s="28"/>
      <c r="C408" s="3">
        <v>4300</v>
      </c>
      <c r="D408" s="15" t="s">
        <v>49</v>
      </c>
      <c r="E408" s="81">
        <v>14000</v>
      </c>
    </row>
    <row r="409" spans="1:5" ht="12.75">
      <c r="A409" s="21"/>
      <c r="B409" s="28" t="s">
        <v>129</v>
      </c>
      <c r="C409" s="3"/>
      <c r="D409" s="15" t="s">
        <v>116</v>
      </c>
      <c r="E409" s="81">
        <f>SUM(E410:E412)</f>
        <v>17200</v>
      </c>
    </row>
    <row r="410" spans="1:5" ht="12.75">
      <c r="A410" s="21"/>
      <c r="B410" s="28"/>
      <c r="C410" s="6">
        <v>4210</v>
      </c>
      <c r="D410" s="2" t="s">
        <v>46</v>
      </c>
      <c r="E410" s="81">
        <v>10000</v>
      </c>
    </row>
    <row r="411" spans="1:5" ht="12.75">
      <c r="A411" s="21"/>
      <c r="B411" s="28"/>
      <c r="C411" s="3">
        <v>4270</v>
      </c>
      <c r="D411" s="15" t="s">
        <v>48</v>
      </c>
      <c r="E411" s="81">
        <v>6000</v>
      </c>
    </row>
    <row r="412" spans="1:5" ht="12.75">
      <c r="A412" s="21"/>
      <c r="B412" s="28"/>
      <c r="C412" s="3">
        <v>4300</v>
      </c>
      <c r="D412" s="15" t="s">
        <v>49</v>
      </c>
      <c r="E412" s="81">
        <v>1200</v>
      </c>
    </row>
    <row r="413" spans="1:5" ht="12.75">
      <c r="A413" s="22" t="s">
        <v>126</v>
      </c>
      <c r="B413" s="27"/>
      <c r="C413" s="13"/>
      <c r="D413" s="23" t="s">
        <v>127</v>
      </c>
      <c r="E413" s="84">
        <f>E420+E414+E418</f>
        <v>291000</v>
      </c>
    </row>
    <row r="414" spans="1:6" s="58" customFormat="1" ht="12.75">
      <c r="A414" s="105"/>
      <c r="B414" s="92" t="s">
        <v>268</v>
      </c>
      <c r="C414" s="93"/>
      <c r="D414" s="57" t="s">
        <v>269</v>
      </c>
      <c r="E414" s="85">
        <f>SUM(E415:E417)</f>
        <v>279000</v>
      </c>
      <c r="F414" s="90"/>
    </row>
    <row r="415" spans="1:5" ht="12.75">
      <c r="A415" s="22"/>
      <c r="B415" s="27"/>
      <c r="C415" s="3">
        <v>4300</v>
      </c>
      <c r="D415" s="15" t="s">
        <v>49</v>
      </c>
      <c r="E415" s="85">
        <v>255000</v>
      </c>
    </row>
    <row r="416" spans="1:5" ht="12.75">
      <c r="A416" s="22"/>
      <c r="B416" s="27"/>
      <c r="C416" s="6">
        <v>4530</v>
      </c>
      <c r="D416" t="s">
        <v>176</v>
      </c>
      <c r="E416" s="85">
        <v>4000</v>
      </c>
    </row>
    <row r="417" spans="1:5" ht="12.75">
      <c r="A417" s="22"/>
      <c r="B417" s="27"/>
      <c r="C417" s="37">
        <v>6050</v>
      </c>
      <c r="D417" s="12" t="s">
        <v>169</v>
      </c>
      <c r="E417" s="85">
        <v>20000</v>
      </c>
    </row>
    <row r="418" spans="1:5" ht="12.75">
      <c r="A418" s="22"/>
      <c r="B418" s="92" t="s">
        <v>268</v>
      </c>
      <c r="C418" s="93"/>
      <c r="D418" s="15" t="s">
        <v>356</v>
      </c>
      <c r="E418" s="85">
        <f>E419</f>
        <v>7000</v>
      </c>
    </row>
    <row r="419" spans="1:5" ht="12.75">
      <c r="A419" s="22"/>
      <c r="B419" s="27"/>
      <c r="C419" s="3">
        <v>4300</v>
      </c>
      <c r="D419" s="15" t="s">
        <v>49</v>
      </c>
      <c r="E419" s="85">
        <v>7000</v>
      </c>
    </row>
    <row r="420" spans="1:5" ht="12.75">
      <c r="A420" s="21"/>
      <c r="B420" s="28" t="s">
        <v>142</v>
      </c>
      <c r="C420" s="3"/>
      <c r="D420" s="15" t="s">
        <v>1</v>
      </c>
      <c r="E420" s="81">
        <f>SUM(E421:E421)</f>
        <v>5000</v>
      </c>
    </row>
    <row r="421" spans="1:5" ht="12.75">
      <c r="A421" s="21"/>
      <c r="B421" s="28"/>
      <c r="C421" s="3">
        <v>4300</v>
      </c>
      <c r="D421" s="15" t="s">
        <v>49</v>
      </c>
      <c r="E421" s="81">
        <v>5000</v>
      </c>
    </row>
    <row r="422" spans="1:5" ht="12.75">
      <c r="A422" s="22" t="s">
        <v>63</v>
      </c>
      <c r="B422" s="27"/>
      <c r="C422" s="13"/>
      <c r="D422" s="34" t="s">
        <v>140</v>
      </c>
      <c r="E422" s="80">
        <f>E423</f>
        <v>460000</v>
      </c>
    </row>
    <row r="423" spans="1:5" ht="12.75">
      <c r="A423" s="28"/>
      <c r="B423" s="28" t="s">
        <v>68</v>
      </c>
      <c r="D423" t="s">
        <v>252</v>
      </c>
      <c r="E423" s="81">
        <f>E424</f>
        <v>460000</v>
      </c>
    </row>
    <row r="424" spans="1:5" ht="12.75">
      <c r="A424" s="28"/>
      <c r="B424" s="28"/>
      <c r="C424" s="6">
        <v>4300</v>
      </c>
      <c r="D424" t="s">
        <v>49</v>
      </c>
      <c r="E424" s="81">
        <v>460000</v>
      </c>
    </row>
    <row r="425" spans="1:5" ht="12.75">
      <c r="A425" s="22" t="s">
        <v>64</v>
      </c>
      <c r="B425" s="27"/>
      <c r="C425" s="13"/>
      <c r="D425" s="34" t="s">
        <v>88</v>
      </c>
      <c r="E425" s="76">
        <f>E430+E434+E444+E452+E458+E426+E456+E439</f>
        <v>5344574</v>
      </c>
    </row>
    <row r="426" spans="1:6" s="58" customFormat="1" ht="12.75">
      <c r="A426" s="105"/>
      <c r="B426" s="92" t="s">
        <v>329</v>
      </c>
      <c r="C426" s="93"/>
      <c r="D426" s="14" t="s">
        <v>330</v>
      </c>
      <c r="E426" s="86">
        <f>SUM(E427:E428)</f>
        <v>13542</v>
      </c>
      <c r="F426" s="90"/>
    </row>
    <row r="427" spans="1:5" ht="12.75">
      <c r="A427" s="22"/>
      <c r="B427" s="27"/>
      <c r="C427" s="3">
        <v>4510</v>
      </c>
      <c r="D427" s="17" t="s">
        <v>162</v>
      </c>
      <c r="E427" s="86">
        <v>13500</v>
      </c>
    </row>
    <row r="428" spans="1:5" ht="12.75">
      <c r="A428" s="22"/>
      <c r="B428" s="27"/>
      <c r="C428" s="3">
        <v>4570</v>
      </c>
      <c r="D428" s="17" t="s">
        <v>352</v>
      </c>
      <c r="E428" s="86">
        <v>42</v>
      </c>
    </row>
    <row r="429" spans="1:5" ht="12.75">
      <c r="A429" s="22"/>
      <c r="B429" s="27"/>
      <c r="C429" s="3"/>
      <c r="D429" s="17" t="s">
        <v>353</v>
      </c>
      <c r="E429" s="86"/>
    </row>
    <row r="430" spans="1:5" ht="12.75">
      <c r="A430" s="21"/>
      <c r="B430" s="28" t="s">
        <v>89</v>
      </c>
      <c r="C430" s="3"/>
      <c r="D430" s="14" t="s">
        <v>90</v>
      </c>
      <c r="E430" s="77">
        <f>SUM(E431:E433)</f>
        <v>1993568</v>
      </c>
    </row>
    <row r="431" spans="1:7" ht="12.75">
      <c r="A431" s="21"/>
      <c r="B431" s="28"/>
      <c r="C431" s="6">
        <v>4210</v>
      </c>
      <c r="D431" s="2" t="s">
        <v>46</v>
      </c>
      <c r="E431" s="77">
        <v>0</v>
      </c>
      <c r="G431" s="4"/>
    </row>
    <row r="432" spans="1:7" ht="12.75">
      <c r="A432" s="21"/>
      <c r="B432" s="28"/>
      <c r="C432" s="3">
        <v>4270</v>
      </c>
      <c r="D432" s="15" t="s">
        <v>48</v>
      </c>
      <c r="E432" s="77">
        <v>5000</v>
      </c>
      <c r="G432" s="4"/>
    </row>
    <row r="433" spans="1:7" ht="12.75">
      <c r="A433" s="21"/>
      <c r="B433" s="28"/>
      <c r="C433" s="3">
        <v>4300</v>
      </c>
      <c r="D433" s="14" t="s">
        <v>49</v>
      </c>
      <c r="E433" s="77">
        <v>1988568</v>
      </c>
      <c r="G433" s="4"/>
    </row>
    <row r="434" spans="1:7" ht="12.75">
      <c r="A434" s="21"/>
      <c r="B434" s="28" t="s">
        <v>91</v>
      </c>
      <c r="C434" s="3"/>
      <c r="D434" s="14" t="s">
        <v>92</v>
      </c>
      <c r="E434" s="73">
        <f>SUM(E435:E438)</f>
        <v>627000</v>
      </c>
      <c r="F434"/>
      <c r="G434" s="4"/>
    </row>
    <row r="435" spans="1:6" ht="12.75">
      <c r="A435" s="21"/>
      <c r="B435" s="28"/>
      <c r="C435" s="6">
        <v>4210</v>
      </c>
      <c r="D435" s="2" t="s">
        <v>46</v>
      </c>
      <c r="E435" s="73">
        <v>26000</v>
      </c>
      <c r="F435"/>
    </row>
    <row r="436" spans="1:6" ht="12.75">
      <c r="A436" s="21"/>
      <c r="B436" s="28"/>
      <c r="C436" s="3">
        <v>4260</v>
      </c>
      <c r="D436" s="14" t="s">
        <v>47</v>
      </c>
      <c r="E436" s="73">
        <v>7000</v>
      </c>
      <c r="F436"/>
    </row>
    <row r="437" spans="1:6" ht="12.75">
      <c r="A437" s="21"/>
      <c r="B437" s="28"/>
      <c r="C437" s="3">
        <v>4270</v>
      </c>
      <c r="D437" s="15" t="s">
        <v>48</v>
      </c>
      <c r="E437" s="73">
        <v>20000</v>
      </c>
      <c r="F437"/>
    </row>
    <row r="438" spans="1:6" ht="12.75">
      <c r="A438" s="21"/>
      <c r="B438" s="28"/>
      <c r="C438" s="3">
        <v>4300</v>
      </c>
      <c r="D438" s="14" t="s">
        <v>49</v>
      </c>
      <c r="E438" s="73">
        <v>574000</v>
      </c>
      <c r="F438"/>
    </row>
    <row r="439" spans="1:6" ht="12.75">
      <c r="A439" s="21"/>
      <c r="B439" s="28" t="s">
        <v>362</v>
      </c>
      <c r="C439" s="3"/>
      <c r="D439" s="36" t="s">
        <v>363</v>
      </c>
      <c r="E439" s="73">
        <f>E440</f>
        <v>130000</v>
      </c>
      <c r="F439"/>
    </row>
    <row r="440" spans="1:6" ht="12.75">
      <c r="A440" s="21"/>
      <c r="B440" s="28"/>
      <c r="C440" s="3">
        <v>6230</v>
      </c>
      <c r="D440" s="36" t="s">
        <v>343</v>
      </c>
      <c r="E440" s="73">
        <v>130000</v>
      </c>
      <c r="F440"/>
    </row>
    <row r="441" spans="1:6" ht="12.75">
      <c r="A441" s="21"/>
      <c r="B441" s="28"/>
      <c r="C441" s="3"/>
      <c r="D441" s="36" t="s">
        <v>344</v>
      </c>
      <c r="F441"/>
    </row>
    <row r="442" spans="1:6" ht="12.75">
      <c r="A442" s="21"/>
      <c r="B442" s="28"/>
      <c r="C442" s="3"/>
      <c r="D442" s="36" t="s">
        <v>364</v>
      </c>
      <c r="F442"/>
    </row>
    <row r="443" spans="1:6" ht="12.75">
      <c r="A443" s="21"/>
      <c r="B443" s="28"/>
      <c r="C443" s="3"/>
      <c r="D443" s="36" t="s">
        <v>184</v>
      </c>
      <c r="F443"/>
    </row>
    <row r="444" spans="1:6" ht="12.75">
      <c r="A444" s="24"/>
      <c r="B444" s="28" t="s">
        <v>93</v>
      </c>
      <c r="C444" s="3"/>
      <c r="D444" s="14" t="s">
        <v>94</v>
      </c>
      <c r="E444" s="73">
        <f>SUM(E445:E451)</f>
        <v>292000</v>
      </c>
      <c r="F444"/>
    </row>
    <row r="445" spans="1:6" ht="12.75">
      <c r="A445" s="24"/>
      <c r="B445" s="28"/>
      <c r="C445" s="6">
        <v>2360</v>
      </c>
      <c r="D445" t="s">
        <v>233</v>
      </c>
      <c r="E445" s="73">
        <v>1000</v>
      </c>
      <c r="F445"/>
    </row>
    <row r="446" spans="1:6" ht="12.75">
      <c r="A446" s="24"/>
      <c r="B446" s="28"/>
      <c r="D446" t="s">
        <v>234</v>
      </c>
      <c r="F446"/>
    </row>
    <row r="447" spans="1:6" ht="12.75">
      <c r="A447" s="24"/>
      <c r="B447" s="28"/>
      <c r="D447" t="s">
        <v>235</v>
      </c>
      <c r="F447"/>
    </row>
    <row r="448" spans="1:6" ht="12.75">
      <c r="A448" s="24"/>
      <c r="B448" s="28"/>
      <c r="D448" t="s">
        <v>236</v>
      </c>
      <c r="F448"/>
    </row>
    <row r="449" spans="1:6" ht="12.75">
      <c r="A449" s="24"/>
      <c r="B449" s="28"/>
      <c r="D449" t="s">
        <v>237</v>
      </c>
      <c r="F449"/>
    </row>
    <row r="450" spans="1:6" ht="12.75">
      <c r="A450" s="24"/>
      <c r="B450" s="28"/>
      <c r="C450" s="6">
        <v>4220</v>
      </c>
      <c r="D450" s="2" t="s">
        <v>55</v>
      </c>
      <c r="E450" s="73">
        <v>1300</v>
      </c>
      <c r="F450"/>
    </row>
    <row r="451" spans="1:6" ht="12.75">
      <c r="A451" s="24"/>
      <c r="B451" s="28"/>
      <c r="C451" s="3">
        <v>4300</v>
      </c>
      <c r="D451" s="14" t="s">
        <v>95</v>
      </c>
      <c r="E451" s="73">
        <v>289700</v>
      </c>
      <c r="F451"/>
    </row>
    <row r="452" spans="1:6" ht="12.75">
      <c r="A452" s="24"/>
      <c r="B452" s="28" t="s">
        <v>96</v>
      </c>
      <c r="C452" s="3"/>
      <c r="D452" s="14" t="s">
        <v>97</v>
      </c>
      <c r="E452" s="73">
        <f>SUM(E453:E455)</f>
        <v>2270500</v>
      </c>
      <c r="F452"/>
    </row>
    <row r="453" spans="1:6" ht="12.75">
      <c r="A453" s="24"/>
      <c r="B453" s="28"/>
      <c r="C453" s="6">
        <v>4210</v>
      </c>
      <c r="D453" s="2" t="s">
        <v>46</v>
      </c>
      <c r="E453" s="73">
        <v>12000</v>
      </c>
      <c r="F453"/>
    </row>
    <row r="454" spans="1:6" ht="12.75">
      <c r="A454" s="21"/>
      <c r="B454" s="17"/>
      <c r="C454" s="3">
        <v>4260</v>
      </c>
      <c r="D454" s="14" t="s">
        <v>47</v>
      </c>
      <c r="E454" s="73">
        <v>869500</v>
      </c>
      <c r="F454"/>
    </row>
    <row r="455" spans="1:6" ht="12.75">
      <c r="A455" s="21"/>
      <c r="B455" s="17"/>
      <c r="C455" s="3">
        <v>4300</v>
      </c>
      <c r="D455" s="14" t="s">
        <v>49</v>
      </c>
      <c r="E455" s="73">
        <v>1389000</v>
      </c>
      <c r="F455"/>
    </row>
    <row r="456" spans="1:6" ht="12.75">
      <c r="A456" s="28"/>
      <c r="B456" s="28" t="s">
        <v>365</v>
      </c>
      <c r="C456" s="3"/>
      <c r="D456" s="36" t="s">
        <v>366</v>
      </c>
      <c r="E456" s="73">
        <f>E457</f>
        <v>16600</v>
      </c>
      <c r="F456"/>
    </row>
    <row r="457" spans="1:6" ht="12.75">
      <c r="A457" s="28"/>
      <c r="B457" s="17"/>
      <c r="C457" s="3">
        <v>4300</v>
      </c>
      <c r="D457" s="14" t="s">
        <v>49</v>
      </c>
      <c r="E457" s="73">
        <v>16600</v>
      </c>
      <c r="F457"/>
    </row>
    <row r="458" spans="1:6" ht="12.75">
      <c r="A458" s="48"/>
      <c r="B458" s="46" t="s">
        <v>190</v>
      </c>
      <c r="C458" s="47"/>
      <c r="D458" s="38" t="s">
        <v>1</v>
      </c>
      <c r="E458" s="73">
        <f>SUM(E459:E461)</f>
        <v>1364</v>
      </c>
      <c r="F458"/>
    </row>
    <row r="459" spans="1:6" ht="12.75">
      <c r="A459" s="48"/>
      <c r="B459" s="46"/>
      <c r="C459" s="3">
        <v>4270</v>
      </c>
      <c r="D459" s="15" t="s">
        <v>48</v>
      </c>
      <c r="E459" s="73">
        <v>0</v>
      </c>
      <c r="F459"/>
    </row>
    <row r="460" spans="1:6" ht="12.75">
      <c r="A460" s="48"/>
      <c r="B460" s="46"/>
      <c r="C460" s="3">
        <v>4300</v>
      </c>
      <c r="D460" s="14" t="s">
        <v>49</v>
      </c>
      <c r="E460" s="73">
        <v>1000</v>
      </c>
      <c r="F460"/>
    </row>
    <row r="461" spans="1:6" ht="12.75">
      <c r="A461" s="28"/>
      <c r="B461" s="17"/>
      <c r="C461" s="6">
        <v>4520</v>
      </c>
      <c r="D461" t="s">
        <v>313</v>
      </c>
      <c r="E461" s="73">
        <v>364</v>
      </c>
      <c r="F461"/>
    </row>
    <row r="462" spans="1:6" ht="12.75">
      <c r="A462" s="28"/>
      <c r="B462" s="17"/>
      <c r="D462" t="s">
        <v>168</v>
      </c>
      <c r="F462"/>
    </row>
    <row r="463" spans="1:5" ht="12.75">
      <c r="A463" s="22" t="s">
        <v>64</v>
      </c>
      <c r="B463" s="27"/>
      <c r="C463" s="13"/>
      <c r="D463" s="34" t="s">
        <v>88</v>
      </c>
      <c r="E463" s="78">
        <f>E464</f>
        <v>7172512</v>
      </c>
    </row>
    <row r="464" spans="1:6" ht="12.75">
      <c r="A464" s="28"/>
      <c r="B464" s="46" t="s">
        <v>227</v>
      </c>
      <c r="C464" s="47"/>
      <c r="D464" s="14" t="s">
        <v>253</v>
      </c>
      <c r="E464" s="86">
        <f>SUM(E465:E469)</f>
        <v>7172512</v>
      </c>
      <c r="F464"/>
    </row>
    <row r="465" spans="1:6" ht="12.75">
      <c r="A465" s="28"/>
      <c r="B465" s="46"/>
      <c r="C465" s="6">
        <v>4170</v>
      </c>
      <c r="D465" t="s">
        <v>154</v>
      </c>
      <c r="E465" s="86">
        <v>15000</v>
      </c>
      <c r="F465"/>
    </row>
    <row r="466" spans="1:6" ht="12.75">
      <c r="A466" s="28"/>
      <c r="B466" s="46"/>
      <c r="C466" s="6">
        <v>4210</v>
      </c>
      <c r="D466" s="2" t="s">
        <v>46</v>
      </c>
      <c r="E466" s="86">
        <v>7000</v>
      </c>
      <c r="F466"/>
    </row>
    <row r="467" spans="1:6" ht="12.75">
      <c r="A467" s="28"/>
      <c r="B467" s="27"/>
      <c r="C467" s="6">
        <v>4300</v>
      </c>
      <c r="D467" t="s">
        <v>49</v>
      </c>
      <c r="E467" s="86">
        <v>7149112</v>
      </c>
      <c r="F467"/>
    </row>
    <row r="468" spans="1:6" ht="12.75">
      <c r="A468" s="28"/>
      <c r="B468" s="27"/>
      <c r="C468" s="3">
        <v>4610</v>
      </c>
      <c r="D468" s="15" t="s">
        <v>189</v>
      </c>
      <c r="E468" s="86">
        <v>400</v>
      </c>
      <c r="F468"/>
    </row>
    <row r="469" spans="1:6" ht="12.75">
      <c r="A469" s="28"/>
      <c r="B469" s="17"/>
      <c r="C469" s="6">
        <v>4700</v>
      </c>
      <c r="D469" t="s">
        <v>171</v>
      </c>
      <c r="E469" s="73">
        <v>1000</v>
      </c>
      <c r="F469"/>
    </row>
    <row r="470" spans="1:6" ht="12.75">
      <c r="A470" s="28"/>
      <c r="B470" s="17"/>
      <c r="D470" t="s">
        <v>172</v>
      </c>
      <c r="F470"/>
    </row>
    <row r="471" spans="1:6" ht="12.75">
      <c r="A471" s="22" t="s">
        <v>65</v>
      </c>
      <c r="B471" s="27"/>
      <c r="C471" s="13"/>
      <c r="D471" s="34" t="s">
        <v>58</v>
      </c>
      <c r="E471" s="78">
        <f>E472</f>
        <v>5000</v>
      </c>
      <c r="F471"/>
    </row>
    <row r="472" spans="1:6" ht="12.75">
      <c r="A472" s="28"/>
      <c r="B472" s="17" t="s">
        <v>293</v>
      </c>
      <c r="D472" t="s">
        <v>294</v>
      </c>
      <c r="E472" s="73">
        <f>SUM(E473:E474)</f>
        <v>5000</v>
      </c>
      <c r="F472"/>
    </row>
    <row r="473" spans="1:6" ht="12.75">
      <c r="A473" s="28"/>
      <c r="B473" s="17"/>
      <c r="D473" t="s">
        <v>295</v>
      </c>
      <c r="F473"/>
    </row>
    <row r="474" spans="1:6" ht="12.75">
      <c r="A474" s="28"/>
      <c r="B474" s="17"/>
      <c r="C474" s="6">
        <v>4300</v>
      </c>
      <c r="D474" t="s">
        <v>49</v>
      </c>
      <c r="E474" s="73">
        <v>5000</v>
      </c>
      <c r="F474"/>
    </row>
    <row r="475" spans="1:6" ht="12.75">
      <c r="A475" s="28"/>
      <c r="B475" s="17"/>
      <c r="F475"/>
    </row>
    <row r="476" spans="1:6" ht="12.75">
      <c r="A476" s="28"/>
      <c r="B476" s="17"/>
      <c r="F476"/>
    </row>
    <row r="477" spans="1:6" ht="12.75">
      <c r="A477" s="28"/>
      <c r="B477" s="17"/>
      <c r="F477"/>
    </row>
    <row r="478" spans="1:6" ht="12.75">
      <c r="A478" s="28"/>
      <c r="B478" s="17"/>
      <c r="C478" s="3"/>
      <c r="D478" s="36"/>
      <c r="F478"/>
    </row>
    <row r="479" spans="1:6" ht="12.75">
      <c r="A479" s="28"/>
      <c r="B479" s="17"/>
      <c r="C479" s="3"/>
      <c r="D479" s="36"/>
      <c r="F479"/>
    </row>
    <row r="480" spans="1:4" ht="12.75">
      <c r="A480" s="21"/>
      <c r="B480" s="17"/>
      <c r="C480" s="3"/>
      <c r="D480" s="15"/>
    </row>
    <row r="481" spans="1:4" ht="12.75">
      <c r="A481" s="21"/>
      <c r="B481" s="17"/>
      <c r="C481" s="3"/>
      <c r="D481" s="15"/>
    </row>
    <row r="482" spans="1:4" ht="12.75">
      <c r="A482" s="21"/>
      <c r="B482" s="17"/>
      <c r="C482" s="3"/>
      <c r="D482" s="15"/>
    </row>
    <row r="483" spans="1:5" ht="12.75">
      <c r="A483" s="28"/>
      <c r="B483" s="28"/>
      <c r="C483" s="3"/>
      <c r="D483" s="13" t="s">
        <v>31</v>
      </c>
      <c r="E483" s="83" t="s">
        <v>181</v>
      </c>
    </row>
    <row r="484" spans="1:5" ht="12.75">
      <c r="A484" s="21"/>
      <c r="B484" s="28"/>
      <c r="C484" s="3"/>
      <c r="D484" s="3" t="s">
        <v>149</v>
      </c>
      <c r="E484" s="60" t="s">
        <v>400</v>
      </c>
    </row>
    <row r="485" spans="1:5" ht="12.75">
      <c r="A485" s="21"/>
      <c r="B485" s="28"/>
      <c r="C485" s="3"/>
      <c r="D485" s="3"/>
      <c r="E485" s="60" t="s">
        <v>137</v>
      </c>
    </row>
    <row r="486" spans="1:5" ht="12.75">
      <c r="A486" s="21"/>
      <c r="B486" s="28"/>
      <c r="C486" s="3"/>
      <c r="D486" s="3"/>
      <c r="E486" s="60" t="s">
        <v>401</v>
      </c>
    </row>
    <row r="487" spans="1:5" ht="12.75">
      <c r="A487" s="25" t="s">
        <v>32</v>
      </c>
      <c r="B487" s="26" t="s">
        <v>33</v>
      </c>
      <c r="C487" s="1"/>
      <c r="D487" s="1" t="s">
        <v>34</v>
      </c>
      <c r="E487" s="74" t="s">
        <v>331</v>
      </c>
    </row>
    <row r="488" spans="1:5" ht="12.75">
      <c r="A488" s="27" t="s">
        <v>144</v>
      </c>
      <c r="B488" s="27"/>
      <c r="C488" s="7"/>
      <c r="D488" s="5" t="s">
        <v>206</v>
      </c>
      <c r="E488" s="76">
        <f>+E489+E491</f>
        <v>772900</v>
      </c>
    </row>
    <row r="489" spans="1:5" ht="12.75">
      <c r="A489" s="24"/>
      <c r="B489" s="40" t="s">
        <v>145</v>
      </c>
      <c r="C489" s="41"/>
      <c r="D489" s="53" t="s">
        <v>36</v>
      </c>
      <c r="E489" s="78">
        <f>E490</f>
        <v>768700</v>
      </c>
    </row>
    <row r="490" spans="1:5" ht="12.75">
      <c r="A490" s="28"/>
      <c r="B490" s="28"/>
      <c r="C490" s="3">
        <v>3110</v>
      </c>
      <c r="D490" s="15" t="s">
        <v>57</v>
      </c>
      <c r="E490" s="73">
        <v>768700</v>
      </c>
    </row>
    <row r="491" spans="1:5" ht="12.75">
      <c r="A491" s="28"/>
      <c r="B491" s="40" t="s">
        <v>145</v>
      </c>
      <c r="C491" s="41"/>
      <c r="D491" s="53" t="s">
        <v>354</v>
      </c>
      <c r="E491" s="78">
        <f>SUM(E492:E493)</f>
        <v>4200</v>
      </c>
    </row>
    <row r="492" spans="1:5" ht="12.75">
      <c r="A492" s="28"/>
      <c r="B492" s="28"/>
      <c r="C492" s="3">
        <v>3110</v>
      </c>
      <c r="D492" s="15" t="s">
        <v>57</v>
      </c>
      <c r="E492" s="73">
        <v>4116</v>
      </c>
    </row>
    <row r="493" spans="1:5" ht="12.75">
      <c r="A493" s="28"/>
      <c r="B493" s="28"/>
      <c r="C493" s="6">
        <v>4210</v>
      </c>
      <c r="D493" s="2" t="s">
        <v>46</v>
      </c>
      <c r="E493" s="73">
        <v>84</v>
      </c>
    </row>
    <row r="494" spans="1:2" ht="12.75">
      <c r="A494" s="28"/>
      <c r="B494" s="28"/>
    </row>
    <row r="495" spans="1:6" s="43" customFormat="1" ht="12.75">
      <c r="A495" s="40" t="s">
        <v>296</v>
      </c>
      <c r="B495" s="40"/>
      <c r="C495" s="44"/>
      <c r="D495" s="43" t="s">
        <v>297</v>
      </c>
      <c r="E495" s="78">
        <f>E496+E521+E575+E567</f>
        <v>34427487</v>
      </c>
      <c r="F495" s="68"/>
    </row>
    <row r="496" spans="1:6" s="43" customFormat="1" ht="12.75">
      <c r="A496" s="40"/>
      <c r="B496" s="40" t="s">
        <v>307</v>
      </c>
      <c r="C496" s="44"/>
      <c r="D496" s="43" t="s">
        <v>288</v>
      </c>
      <c r="E496" s="78">
        <f>E497+E511</f>
        <v>24720803</v>
      </c>
      <c r="F496" s="68"/>
    </row>
    <row r="497" spans="1:6" s="43" customFormat="1" ht="12.75">
      <c r="A497" s="40"/>
      <c r="B497" s="40"/>
      <c r="C497" s="44"/>
      <c r="D497" s="51" t="s">
        <v>207</v>
      </c>
      <c r="E497" s="78">
        <f>SUM(E498:E509)</f>
        <v>24688803</v>
      </c>
      <c r="F497" s="68"/>
    </row>
    <row r="498" spans="1:6" s="43" customFormat="1" ht="12.75">
      <c r="A498" s="40"/>
      <c r="B498" s="40"/>
      <c r="C498" s="6">
        <v>3020</v>
      </c>
      <c r="D498" t="s">
        <v>306</v>
      </c>
      <c r="E498" s="86">
        <v>500</v>
      </c>
      <c r="F498" s="68"/>
    </row>
    <row r="499" spans="1:5" ht="12.75">
      <c r="A499" s="28"/>
      <c r="B499" s="28"/>
      <c r="C499" s="3">
        <v>3110</v>
      </c>
      <c r="D499" s="15" t="s">
        <v>57</v>
      </c>
      <c r="E499" s="73">
        <v>24478948</v>
      </c>
    </row>
    <row r="500" spans="1:5" ht="12.75">
      <c r="A500" s="28"/>
      <c r="B500" s="28"/>
      <c r="C500" s="6">
        <v>4010</v>
      </c>
      <c r="D500" t="s">
        <v>40</v>
      </c>
      <c r="E500" s="73">
        <v>135275</v>
      </c>
    </row>
    <row r="501" spans="1:5" ht="12.75">
      <c r="A501" s="28"/>
      <c r="B501" s="28"/>
      <c r="C501" s="6">
        <v>4040</v>
      </c>
      <c r="D501" t="s">
        <v>41</v>
      </c>
      <c r="E501" s="73">
        <v>13696</v>
      </c>
    </row>
    <row r="502" spans="1:5" ht="12.75">
      <c r="A502" s="28"/>
      <c r="B502" s="28"/>
      <c r="C502" s="6">
        <v>4110</v>
      </c>
      <c r="D502" t="s">
        <v>42</v>
      </c>
      <c r="E502" s="73">
        <v>22788</v>
      </c>
    </row>
    <row r="503" spans="1:5" ht="12.75">
      <c r="A503" s="28"/>
      <c r="B503" s="28"/>
      <c r="C503" s="6">
        <v>4120</v>
      </c>
      <c r="D503" t="s">
        <v>43</v>
      </c>
      <c r="E503" s="73">
        <v>3697</v>
      </c>
    </row>
    <row r="504" spans="1:5" ht="12.75">
      <c r="A504" s="28"/>
      <c r="B504" s="28"/>
      <c r="C504" s="6">
        <v>4210</v>
      </c>
      <c r="D504" s="2" t="s">
        <v>46</v>
      </c>
      <c r="E504" s="73">
        <v>14722</v>
      </c>
    </row>
    <row r="505" spans="1:5" ht="12.75">
      <c r="A505" s="28"/>
      <c r="B505" s="28"/>
      <c r="C505" s="6">
        <v>4260</v>
      </c>
      <c r="D505" s="2" t="s">
        <v>47</v>
      </c>
      <c r="E505" s="73">
        <v>4200</v>
      </c>
    </row>
    <row r="506" spans="1:5" ht="12.75">
      <c r="A506" s="28"/>
      <c r="B506" s="28"/>
      <c r="C506" s="3">
        <v>4270</v>
      </c>
      <c r="D506" s="14" t="s">
        <v>187</v>
      </c>
      <c r="E506" s="73">
        <v>1000</v>
      </c>
    </row>
    <row r="507" spans="1:5" ht="12.75">
      <c r="A507" s="28"/>
      <c r="B507" s="28"/>
      <c r="C507" s="3">
        <v>4300</v>
      </c>
      <c r="D507" s="14" t="s">
        <v>122</v>
      </c>
      <c r="E507" s="73">
        <v>7000</v>
      </c>
    </row>
    <row r="508" spans="1:5" ht="12.75">
      <c r="A508" s="28"/>
      <c r="B508" s="28"/>
      <c r="C508" s="6">
        <v>4440</v>
      </c>
      <c r="D508" t="s">
        <v>71</v>
      </c>
      <c r="E508" s="73">
        <v>6977</v>
      </c>
    </row>
    <row r="509" spans="1:5" ht="12.75">
      <c r="A509" s="28"/>
      <c r="B509" s="28"/>
      <c r="C509" s="6">
        <v>4700</v>
      </c>
      <c r="D509" t="s">
        <v>171</v>
      </c>
      <c r="E509" s="73">
        <v>0</v>
      </c>
    </row>
    <row r="510" spans="1:4" ht="12.75">
      <c r="A510" s="28"/>
      <c r="B510" s="28"/>
      <c r="D510" t="s">
        <v>180</v>
      </c>
    </row>
    <row r="511" spans="1:5" ht="12.75">
      <c r="A511" s="28"/>
      <c r="B511" s="28"/>
      <c r="C511" s="3"/>
      <c r="D511" s="51" t="s">
        <v>209</v>
      </c>
      <c r="E511" s="78">
        <f>SUM(E512:E517)</f>
        <v>32000</v>
      </c>
    </row>
    <row r="512" spans="1:5" ht="12.75">
      <c r="A512" s="28"/>
      <c r="B512" s="28"/>
      <c r="C512" s="3">
        <v>2910</v>
      </c>
      <c r="D512" s="15" t="s">
        <v>218</v>
      </c>
      <c r="E512" s="73">
        <v>29900</v>
      </c>
    </row>
    <row r="513" spans="1:4" ht="12.75">
      <c r="A513" s="28"/>
      <c r="B513" s="28"/>
      <c r="C513" s="3"/>
      <c r="D513" s="15" t="s">
        <v>219</v>
      </c>
    </row>
    <row r="514" spans="1:4" ht="12.75">
      <c r="A514" s="28"/>
      <c r="B514" s="28"/>
      <c r="C514" s="3"/>
      <c r="D514" s="15" t="s">
        <v>220</v>
      </c>
    </row>
    <row r="515" spans="1:4" ht="12.75">
      <c r="A515" s="28"/>
      <c r="B515" s="28"/>
      <c r="C515" s="3"/>
      <c r="D515" s="15" t="s">
        <v>230</v>
      </c>
    </row>
    <row r="516" spans="1:5" ht="12.75">
      <c r="A516" s="28"/>
      <c r="B516" s="28"/>
      <c r="C516" s="6">
        <v>4560</v>
      </c>
      <c r="D516" s="52" t="s">
        <v>222</v>
      </c>
      <c r="E516" s="73">
        <v>2100</v>
      </c>
    </row>
    <row r="517" spans="1:4" ht="12.75">
      <c r="A517" s="28"/>
      <c r="B517" s="28"/>
      <c r="D517" s="52" t="s">
        <v>219</v>
      </c>
    </row>
    <row r="518" spans="1:4" ht="12.75">
      <c r="A518" s="28"/>
      <c r="B518" s="28"/>
      <c r="D518" s="15" t="s">
        <v>220</v>
      </c>
    </row>
    <row r="519" spans="1:4" ht="12.75">
      <c r="A519" s="28"/>
      <c r="B519" s="28"/>
      <c r="D519" s="15" t="s">
        <v>230</v>
      </c>
    </row>
    <row r="520" spans="1:2" ht="13.5" customHeight="1">
      <c r="A520" s="28"/>
      <c r="B520" s="28"/>
    </row>
    <row r="521" spans="1:5" ht="13.5" customHeight="1">
      <c r="A521" s="28"/>
      <c r="B521" s="40" t="s">
        <v>308</v>
      </c>
      <c r="C521" s="41"/>
      <c r="D521" s="51" t="s">
        <v>191</v>
      </c>
      <c r="E521" s="78">
        <f>E524+E542+E557</f>
        <v>8777702</v>
      </c>
    </row>
    <row r="522" spans="1:4" ht="13.5" customHeight="1">
      <c r="A522" s="28"/>
      <c r="B522" s="40"/>
      <c r="C522" s="41"/>
      <c r="D522" s="51" t="s">
        <v>192</v>
      </c>
    </row>
    <row r="523" spans="1:4" ht="13.5" customHeight="1">
      <c r="A523" s="28"/>
      <c r="B523" s="40"/>
      <c r="C523" s="41"/>
      <c r="D523" s="51" t="s">
        <v>210</v>
      </c>
    </row>
    <row r="524" spans="1:5" ht="13.5" customHeight="1">
      <c r="A524" s="28"/>
      <c r="B524" s="40"/>
      <c r="C524" s="41"/>
      <c r="D524" s="51" t="s">
        <v>207</v>
      </c>
      <c r="E524" s="78">
        <f>SUM(E525:E538)</f>
        <v>8618702</v>
      </c>
    </row>
    <row r="525" spans="1:5" ht="13.5" customHeight="1">
      <c r="A525" s="28"/>
      <c r="B525" s="40"/>
      <c r="C525" s="6">
        <v>3020</v>
      </c>
      <c r="D525" t="s">
        <v>306</v>
      </c>
      <c r="E525" s="86">
        <v>2500</v>
      </c>
    </row>
    <row r="526" spans="1:5" ht="13.5" customHeight="1">
      <c r="A526" s="28"/>
      <c r="B526" s="28"/>
      <c r="C526" s="3">
        <v>3110</v>
      </c>
      <c r="D526" s="15" t="s">
        <v>57</v>
      </c>
      <c r="E526" s="86">
        <v>7986141</v>
      </c>
    </row>
    <row r="527" spans="1:5" ht="13.5" customHeight="1">
      <c r="A527" s="28"/>
      <c r="B527" s="28"/>
      <c r="C527" s="6">
        <v>4010</v>
      </c>
      <c r="D527" t="s">
        <v>40</v>
      </c>
      <c r="E527" s="86">
        <v>161810</v>
      </c>
    </row>
    <row r="528" spans="1:5" ht="13.5" customHeight="1">
      <c r="A528" s="28"/>
      <c r="B528" s="28"/>
      <c r="C528" s="6">
        <v>4040</v>
      </c>
      <c r="D528" t="s">
        <v>41</v>
      </c>
      <c r="E528" s="86">
        <v>12774</v>
      </c>
    </row>
    <row r="529" spans="1:5" ht="13.5" customHeight="1">
      <c r="A529" s="28"/>
      <c r="B529" s="28"/>
      <c r="C529" s="6">
        <v>4110</v>
      </c>
      <c r="D529" t="s">
        <v>42</v>
      </c>
      <c r="E529" s="86">
        <v>407550</v>
      </c>
    </row>
    <row r="530" spans="1:5" ht="13.5" customHeight="1">
      <c r="A530" s="28"/>
      <c r="B530" s="28"/>
      <c r="C530" s="6">
        <v>4120</v>
      </c>
      <c r="D530" t="s">
        <v>43</v>
      </c>
      <c r="E530" s="86">
        <v>4000</v>
      </c>
    </row>
    <row r="531" spans="1:5" ht="13.5" customHeight="1">
      <c r="A531" s="28"/>
      <c r="B531" s="28"/>
      <c r="C531" s="6">
        <v>4210</v>
      </c>
      <c r="D531" s="2" t="s">
        <v>46</v>
      </c>
      <c r="E531" s="86">
        <v>9876</v>
      </c>
    </row>
    <row r="532" spans="1:5" ht="13.5" customHeight="1">
      <c r="A532" s="28"/>
      <c r="B532" s="28"/>
      <c r="C532" s="6">
        <v>4260</v>
      </c>
      <c r="D532" s="2" t="s">
        <v>47</v>
      </c>
      <c r="E532" s="86">
        <v>12000</v>
      </c>
    </row>
    <row r="533" spans="1:5" ht="13.5" customHeight="1">
      <c r="A533" s="28"/>
      <c r="B533" s="28"/>
      <c r="C533" s="3">
        <v>4270</v>
      </c>
      <c r="D533" s="14" t="s">
        <v>187</v>
      </c>
      <c r="E533" s="86">
        <v>2000</v>
      </c>
    </row>
    <row r="534" spans="1:5" ht="13.5" customHeight="1">
      <c r="A534" s="28"/>
      <c r="B534" s="28"/>
      <c r="C534" s="3">
        <v>4300</v>
      </c>
      <c r="D534" s="14" t="s">
        <v>122</v>
      </c>
      <c r="E534" s="86">
        <v>10000</v>
      </c>
    </row>
    <row r="535" spans="1:5" ht="13.5" customHeight="1">
      <c r="A535" s="28"/>
      <c r="B535" s="28"/>
      <c r="C535" s="6">
        <v>4440</v>
      </c>
      <c r="D535" t="s">
        <v>71</v>
      </c>
      <c r="E535" s="86">
        <v>5427</v>
      </c>
    </row>
    <row r="536" spans="1:5" ht="13.5" customHeight="1">
      <c r="A536" s="28"/>
      <c r="B536" s="28"/>
      <c r="C536" s="6">
        <v>4700</v>
      </c>
      <c r="D536" t="s">
        <v>171</v>
      </c>
      <c r="E536" s="86">
        <v>500</v>
      </c>
    </row>
    <row r="537" spans="1:5" ht="13.5" customHeight="1">
      <c r="A537" s="28"/>
      <c r="B537" s="28"/>
      <c r="D537" t="s">
        <v>180</v>
      </c>
      <c r="E537" s="86"/>
    </row>
    <row r="538" spans="1:5" ht="13.5" customHeight="1">
      <c r="A538" s="28"/>
      <c r="B538" s="28"/>
      <c r="D538" s="51" t="s">
        <v>351</v>
      </c>
      <c r="E538" s="78">
        <f>SUM(E539:E540)</f>
        <v>4124</v>
      </c>
    </row>
    <row r="539" spans="1:5" ht="13.5" customHeight="1">
      <c r="A539" s="28"/>
      <c r="B539" s="28"/>
      <c r="C539" s="3">
        <v>3110</v>
      </c>
      <c r="D539" s="15" t="s">
        <v>57</v>
      </c>
      <c r="E539" s="86">
        <v>4000</v>
      </c>
    </row>
    <row r="540" spans="1:5" ht="13.5" customHeight="1">
      <c r="A540" s="28"/>
      <c r="B540" s="28"/>
      <c r="C540" s="6">
        <v>4210</v>
      </c>
      <c r="D540" s="2" t="s">
        <v>46</v>
      </c>
      <c r="E540" s="86">
        <v>124</v>
      </c>
    </row>
    <row r="541" spans="1:5" ht="13.5" customHeight="1">
      <c r="A541" s="28"/>
      <c r="B541" s="28"/>
      <c r="E541" s="86"/>
    </row>
    <row r="542" spans="1:5" ht="13.5" customHeight="1">
      <c r="A542" s="28"/>
      <c r="B542" s="28"/>
      <c r="C542" s="3"/>
      <c r="D542" s="51" t="s">
        <v>208</v>
      </c>
      <c r="E542" s="78">
        <f>SUM(E543:E555)</f>
        <v>96000</v>
      </c>
    </row>
    <row r="543" spans="1:5" ht="13.5" customHeight="1">
      <c r="A543" s="28"/>
      <c r="B543" s="28"/>
      <c r="C543" s="6">
        <v>3020</v>
      </c>
      <c r="D543" t="s">
        <v>306</v>
      </c>
      <c r="E543" s="86">
        <v>500</v>
      </c>
    </row>
    <row r="544" spans="1:5" ht="13.5" customHeight="1">
      <c r="A544" s="28"/>
      <c r="B544" s="28"/>
      <c r="C544" s="6">
        <v>4010</v>
      </c>
      <c r="D544" t="s">
        <v>40</v>
      </c>
      <c r="E544" s="86">
        <v>55229</v>
      </c>
    </row>
    <row r="545" spans="1:5" ht="13.5" customHeight="1">
      <c r="A545" s="28"/>
      <c r="B545" s="28"/>
      <c r="C545" s="6">
        <v>4040</v>
      </c>
      <c r="D545" t="s">
        <v>41</v>
      </c>
      <c r="E545" s="86">
        <v>3771</v>
      </c>
    </row>
    <row r="546" spans="1:5" ht="13.5" customHeight="1">
      <c r="A546" s="28"/>
      <c r="B546" s="28"/>
      <c r="C546" s="6">
        <v>4110</v>
      </c>
      <c r="D546" t="s">
        <v>42</v>
      </c>
      <c r="E546" s="86">
        <v>10928</v>
      </c>
    </row>
    <row r="547" spans="1:5" ht="12.75">
      <c r="A547" s="28"/>
      <c r="B547" s="28"/>
      <c r="C547" s="6">
        <v>4120</v>
      </c>
      <c r="D547" t="s">
        <v>43</v>
      </c>
      <c r="E547" s="86">
        <v>1300</v>
      </c>
    </row>
    <row r="548" spans="1:5" ht="12.75">
      <c r="A548" s="28"/>
      <c r="B548" s="28"/>
      <c r="C548" s="6">
        <v>4170</v>
      </c>
      <c r="D548" t="s">
        <v>154</v>
      </c>
      <c r="E548" s="86">
        <v>2000</v>
      </c>
    </row>
    <row r="549" spans="1:5" ht="12.75">
      <c r="A549" s="28"/>
      <c r="B549" s="28"/>
      <c r="C549" s="6">
        <v>4210</v>
      </c>
      <c r="D549" s="2" t="s">
        <v>46</v>
      </c>
      <c r="E549" s="86">
        <v>1721</v>
      </c>
    </row>
    <row r="550" spans="1:5" ht="12.75">
      <c r="A550" s="28"/>
      <c r="B550" s="28"/>
      <c r="C550" s="6">
        <v>4260</v>
      </c>
      <c r="D550" s="2" t="s">
        <v>47</v>
      </c>
      <c r="E550" s="86">
        <v>5000</v>
      </c>
    </row>
    <row r="551" spans="1:5" ht="12.75">
      <c r="A551" s="28"/>
      <c r="B551" s="28"/>
      <c r="C551" s="3">
        <v>4270</v>
      </c>
      <c r="D551" s="14" t="s">
        <v>187</v>
      </c>
      <c r="E551" s="86">
        <v>500</v>
      </c>
    </row>
    <row r="552" spans="1:5" ht="12.75">
      <c r="A552" s="28"/>
      <c r="B552" s="28"/>
      <c r="C552" s="3">
        <v>4300</v>
      </c>
      <c r="D552" s="14" t="s">
        <v>122</v>
      </c>
      <c r="E552" s="86">
        <v>12622</v>
      </c>
    </row>
    <row r="553" spans="1:5" ht="12.75">
      <c r="A553" s="28"/>
      <c r="B553" s="28"/>
      <c r="C553" s="6">
        <v>4440</v>
      </c>
      <c r="D553" t="s">
        <v>71</v>
      </c>
      <c r="E553" s="86">
        <v>1551</v>
      </c>
    </row>
    <row r="554" spans="1:5" ht="12.75">
      <c r="A554" s="28"/>
      <c r="B554" s="28"/>
      <c r="C554" s="6">
        <v>4700</v>
      </c>
      <c r="D554" t="s">
        <v>171</v>
      </c>
      <c r="E554" s="86">
        <v>878</v>
      </c>
    </row>
    <row r="555" spans="1:4" ht="12.75">
      <c r="A555" s="28"/>
      <c r="B555" s="28"/>
      <c r="D555" t="s">
        <v>180</v>
      </c>
    </row>
    <row r="556" spans="1:2" ht="12.75">
      <c r="A556" s="28"/>
      <c r="B556" s="28"/>
    </row>
    <row r="557" spans="1:5" ht="12.75">
      <c r="A557" s="28"/>
      <c r="B557" s="28"/>
      <c r="C557" s="3"/>
      <c r="D557" s="51" t="s">
        <v>209</v>
      </c>
      <c r="E557" s="78">
        <f>SUM(E558:E562)</f>
        <v>63000</v>
      </c>
    </row>
    <row r="558" spans="1:5" ht="12.75">
      <c r="A558" s="28"/>
      <c r="B558" s="28"/>
      <c r="C558" s="3">
        <v>2910</v>
      </c>
      <c r="D558" s="15" t="s">
        <v>218</v>
      </c>
      <c r="E558" s="73">
        <v>48000</v>
      </c>
    </row>
    <row r="559" spans="1:4" ht="12.75">
      <c r="A559" s="28"/>
      <c r="B559" s="28"/>
      <c r="C559" s="3"/>
      <c r="D559" s="15" t="s">
        <v>219</v>
      </c>
    </row>
    <row r="560" spans="1:4" ht="12.75">
      <c r="A560" s="28"/>
      <c r="B560" s="28"/>
      <c r="C560" s="3"/>
      <c r="D560" s="15" t="s">
        <v>220</v>
      </c>
    </row>
    <row r="561" spans="1:4" ht="12.75">
      <c r="A561" s="28"/>
      <c r="B561" s="28"/>
      <c r="C561" s="3"/>
      <c r="D561" s="15" t="s">
        <v>230</v>
      </c>
    </row>
    <row r="562" spans="1:5" ht="12.75">
      <c r="A562" s="28"/>
      <c r="B562" s="28"/>
      <c r="C562" s="6">
        <v>4560</v>
      </c>
      <c r="D562" s="52" t="s">
        <v>222</v>
      </c>
      <c r="E562" s="73">
        <v>15000</v>
      </c>
    </row>
    <row r="563" spans="1:4" ht="12.75">
      <c r="A563" s="28"/>
      <c r="B563" s="28"/>
      <c r="D563" s="52" t="s">
        <v>219</v>
      </c>
    </row>
    <row r="564" spans="1:4" ht="12.75">
      <c r="A564" s="28"/>
      <c r="B564" s="28"/>
      <c r="D564" s="15" t="s">
        <v>220</v>
      </c>
    </row>
    <row r="565" spans="1:4" ht="12.75">
      <c r="A565" s="28"/>
      <c r="B565" s="28"/>
      <c r="D565" s="15" t="s">
        <v>230</v>
      </c>
    </row>
    <row r="566" spans="1:4" ht="12.75">
      <c r="A566" s="28"/>
      <c r="B566" s="28"/>
      <c r="D566" s="15"/>
    </row>
    <row r="567" spans="1:5" ht="12.75">
      <c r="A567" s="28"/>
      <c r="B567" s="40" t="s">
        <v>380</v>
      </c>
      <c r="C567" s="44"/>
      <c r="D567" s="51" t="s">
        <v>246</v>
      </c>
      <c r="E567" s="78">
        <f>SUM(E568:E573)</f>
        <v>838200</v>
      </c>
    </row>
    <row r="568" spans="1:5" ht="12.75">
      <c r="A568" s="28"/>
      <c r="B568" s="28"/>
      <c r="C568" s="3">
        <v>3110</v>
      </c>
      <c r="D568" s="15" t="s">
        <v>57</v>
      </c>
      <c r="E568" s="73">
        <v>811200</v>
      </c>
    </row>
    <row r="569" spans="1:5" ht="12.75">
      <c r="A569" s="28"/>
      <c r="B569" s="28"/>
      <c r="C569" s="6">
        <v>4010</v>
      </c>
      <c r="D569" t="s">
        <v>40</v>
      </c>
      <c r="E569" s="73">
        <v>19340</v>
      </c>
    </row>
    <row r="570" spans="1:5" ht="12.75">
      <c r="A570" s="28"/>
      <c r="B570" s="28"/>
      <c r="C570" s="6">
        <v>4110</v>
      </c>
      <c r="D570" t="s">
        <v>42</v>
      </c>
      <c r="E570" s="73">
        <v>3326</v>
      </c>
    </row>
    <row r="571" spans="1:5" ht="12.75">
      <c r="A571" s="28"/>
      <c r="B571" s="28"/>
      <c r="C571" s="6">
        <v>4120</v>
      </c>
      <c r="D571" t="s">
        <v>43</v>
      </c>
      <c r="E571" s="73">
        <v>413</v>
      </c>
    </row>
    <row r="572" spans="1:5" ht="12.75">
      <c r="A572" s="28"/>
      <c r="B572" s="28"/>
      <c r="C572" s="6">
        <v>4210</v>
      </c>
      <c r="D572" s="2" t="s">
        <v>46</v>
      </c>
      <c r="E572" s="73">
        <v>2024</v>
      </c>
    </row>
    <row r="573" spans="1:5" ht="12.75">
      <c r="A573" s="28"/>
      <c r="B573" s="28"/>
      <c r="C573" s="3">
        <v>4300</v>
      </c>
      <c r="D573" s="14" t="s">
        <v>122</v>
      </c>
      <c r="E573" s="73">
        <v>1897</v>
      </c>
    </row>
    <row r="574" spans="1:4" ht="12.75">
      <c r="A574" s="28"/>
      <c r="B574" s="28"/>
      <c r="D574" s="15"/>
    </row>
    <row r="575" spans="1:5" ht="12.75">
      <c r="A575" s="28"/>
      <c r="B575" s="44">
        <v>85513</v>
      </c>
      <c r="C575" s="44"/>
      <c r="D575" s="43" t="s">
        <v>115</v>
      </c>
      <c r="E575" s="78">
        <f>E581</f>
        <v>90782</v>
      </c>
    </row>
    <row r="576" spans="1:4" ht="12.75">
      <c r="A576" s="28"/>
      <c r="B576" s="44"/>
      <c r="C576" s="44"/>
      <c r="D576" s="43" t="s">
        <v>332</v>
      </c>
    </row>
    <row r="577" spans="1:4" ht="12.75">
      <c r="A577" s="28"/>
      <c r="B577" s="44"/>
      <c r="C577" s="44"/>
      <c r="D577" s="43" t="s">
        <v>333</v>
      </c>
    </row>
    <row r="578" spans="1:4" ht="12.75">
      <c r="A578" s="28"/>
      <c r="B578" s="44"/>
      <c r="C578" s="44"/>
      <c r="D578" s="43" t="s">
        <v>334</v>
      </c>
    </row>
    <row r="579" spans="1:4" ht="12.75">
      <c r="A579" s="28"/>
      <c r="B579" s="44"/>
      <c r="C579" s="44"/>
      <c r="D579" s="43" t="s">
        <v>335</v>
      </c>
    </row>
    <row r="580" spans="1:4" ht="12.75">
      <c r="A580" s="28"/>
      <c r="B580" s="44"/>
      <c r="C580" s="44"/>
      <c r="D580" s="43" t="s">
        <v>336</v>
      </c>
    </row>
    <row r="581" spans="1:5" ht="12.75">
      <c r="A581" s="28"/>
      <c r="B581" s="6"/>
      <c r="C581" s="6">
        <v>4130</v>
      </c>
      <c r="D581" t="s">
        <v>113</v>
      </c>
      <c r="E581" s="73">
        <v>90782</v>
      </c>
    </row>
    <row r="582" spans="1:4" ht="12.75">
      <c r="A582" s="28"/>
      <c r="B582" s="28"/>
      <c r="C582" s="3"/>
      <c r="D582" s="15"/>
    </row>
    <row r="583" spans="1:5" ht="12.75">
      <c r="A583" s="7">
        <v>854</v>
      </c>
      <c r="B583" s="7"/>
      <c r="C583" s="7"/>
      <c r="D583" s="5" t="s">
        <v>53</v>
      </c>
      <c r="E583" s="78">
        <f>E584</f>
        <v>44214</v>
      </c>
    </row>
    <row r="584" spans="1:5" ht="12.75">
      <c r="A584" s="28"/>
      <c r="B584" s="28" t="s">
        <v>163</v>
      </c>
      <c r="C584" s="3"/>
      <c r="D584" s="15" t="s">
        <v>305</v>
      </c>
      <c r="E584" s="73">
        <f>E585</f>
        <v>44214</v>
      </c>
    </row>
    <row r="585" spans="1:5" ht="12.75">
      <c r="A585" s="28"/>
      <c r="B585" s="7"/>
      <c r="C585" s="6">
        <v>3240</v>
      </c>
      <c r="D585" t="s">
        <v>153</v>
      </c>
      <c r="E585" s="73">
        <v>44214</v>
      </c>
    </row>
    <row r="586" spans="1:2" ht="12.75">
      <c r="A586" s="28"/>
      <c r="B586" s="7"/>
    </row>
    <row r="587" spans="1:4" ht="12.75">
      <c r="A587" s="28"/>
      <c r="B587" s="28"/>
      <c r="C587" s="3"/>
      <c r="D587" s="15"/>
    </row>
    <row r="588" spans="1:4" ht="12.75">
      <c r="A588" s="28"/>
      <c r="B588" s="28"/>
      <c r="C588" s="3"/>
      <c r="D588" s="15"/>
    </row>
    <row r="589" spans="1:4" ht="12.75">
      <c r="A589" s="28"/>
      <c r="B589" s="28"/>
      <c r="C589" s="3"/>
      <c r="D589" s="15"/>
    </row>
    <row r="590" spans="1:4" ht="12.75">
      <c r="A590" s="28"/>
      <c r="B590" s="28"/>
      <c r="C590" s="3"/>
      <c r="D590" s="15"/>
    </row>
    <row r="591" spans="1:4" ht="12.75">
      <c r="A591" s="28"/>
      <c r="B591" s="28"/>
      <c r="C591" s="3"/>
      <c r="D591" s="15"/>
    </row>
    <row r="592" spans="1:4" ht="12.75">
      <c r="A592" s="28"/>
      <c r="B592" s="28"/>
      <c r="C592" s="3"/>
      <c r="D592" s="15"/>
    </row>
    <row r="593" spans="1:4" ht="12.75">
      <c r="A593" s="28"/>
      <c r="B593" s="28"/>
      <c r="C593" s="3"/>
      <c r="D593" s="15"/>
    </row>
    <row r="594" spans="4:5" ht="12.75">
      <c r="D594" s="7" t="s">
        <v>31</v>
      </c>
      <c r="E594" s="73" t="s">
        <v>181</v>
      </c>
    </row>
    <row r="595" spans="4:5" ht="12.75">
      <c r="D595" s="7"/>
      <c r="E595" s="60" t="s">
        <v>400</v>
      </c>
    </row>
    <row r="596" spans="4:6" ht="12.75">
      <c r="D596" s="6" t="s">
        <v>99</v>
      </c>
      <c r="E596" s="60" t="s">
        <v>137</v>
      </c>
      <c r="F596" s="65"/>
    </row>
    <row r="597" spans="4:6" ht="12.75">
      <c r="D597" s="6"/>
      <c r="E597" s="60" t="s">
        <v>401</v>
      </c>
      <c r="F597" s="87"/>
    </row>
    <row r="598" spans="1:6" ht="12.75">
      <c r="A598" s="25" t="s">
        <v>32</v>
      </c>
      <c r="B598" s="26" t="s">
        <v>33</v>
      </c>
      <c r="C598" s="1"/>
      <c r="D598" s="1" t="s">
        <v>34</v>
      </c>
      <c r="E598" s="74" t="s">
        <v>339</v>
      </c>
      <c r="F598" s="87"/>
    </row>
    <row r="599" spans="1:6" ht="12.75">
      <c r="A599" s="27" t="s">
        <v>61</v>
      </c>
      <c r="B599" s="27"/>
      <c r="C599" s="13"/>
      <c r="D599" s="23" t="s">
        <v>123</v>
      </c>
      <c r="E599" s="84">
        <f>E600+E603</f>
        <v>19926.690000000002</v>
      </c>
      <c r="F599" s="87"/>
    </row>
    <row r="600" spans="1:6" ht="12.75">
      <c r="A600" s="28"/>
      <c r="B600" s="28" t="s">
        <v>117</v>
      </c>
      <c r="C600" s="3"/>
      <c r="D600" s="15" t="s">
        <v>118</v>
      </c>
      <c r="E600" s="73">
        <f>E601</f>
        <v>1042</v>
      </c>
      <c r="F600" s="65"/>
    </row>
    <row r="601" spans="1:5" ht="12.75">
      <c r="A601" s="28"/>
      <c r="B601" s="28"/>
      <c r="C601" s="3">
        <v>2850</v>
      </c>
      <c r="D601" s="15" t="s">
        <v>119</v>
      </c>
      <c r="E601" s="73">
        <v>1042</v>
      </c>
    </row>
    <row r="602" spans="1:4" ht="12.75">
      <c r="A602" s="28"/>
      <c r="B602" s="28"/>
      <c r="C602" s="3"/>
      <c r="D602" s="15" t="s">
        <v>120</v>
      </c>
    </row>
    <row r="603" spans="1:5" ht="12.75">
      <c r="A603" s="28"/>
      <c r="B603" s="28" t="s">
        <v>375</v>
      </c>
      <c r="C603" s="3"/>
      <c r="D603" s="15" t="s">
        <v>350</v>
      </c>
      <c r="E603" s="73">
        <f>SUM(E604:E605)</f>
        <v>18884.690000000002</v>
      </c>
    </row>
    <row r="604" spans="1:5" ht="12.75">
      <c r="A604" s="28"/>
      <c r="B604" s="28"/>
      <c r="C604" s="6">
        <v>4210</v>
      </c>
      <c r="D604" s="2" t="s">
        <v>46</v>
      </c>
      <c r="E604" s="73">
        <v>370.29</v>
      </c>
    </row>
    <row r="605" spans="1:5" ht="12.75">
      <c r="A605" s="28"/>
      <c r="B605" s="28"/>
      <c r="C605" s="3">
        <v>4430</v>
      </c>
      <c r="D605" s="36" t="s">
        <v>148</v>
      </c>
      <c r="E605" s="73">
        <v>18514.4</v>
      </c>
    </row>
    <row r="606" spans="1:4" ht="12.75">
      <c r="A606" s="28"/>
      <c r="B606" s="28"/>
      <c r="C606" s="3"/>
      <c r="D606" s="15"/>
    </row>
    <row r="607" spans="1:6" s="43" customFormat="1" ht="12.75">
      <c r="A607" s="40" t="s">
        <v>62</v>
      </c>
      <c r="B607" s="40"/>
      <c r="C607" s="41"/>
      <c r="D607" s="51" t="s">
        <v>256</v>
      </c>
      <c r="E607" s="78">
        <f>E608</f>
        <v>13777</v>
      </c>
      <c r="F607" s="68"/>
    </row>
    <row r="608" spans="1:5" ht="12.75">
      <c r="A608" s="28"/>
      <c r="B608" s="28" t="s">
        <v>77</v>
      </c>
      <c r="C608" s="3"/>
      <c r="D608" s="15" t="s">
        <v>37</v>
      </c>
      <c r="E608" s="73">
        <f>E609</f>
        <v>13777</v>
      </c>
    </row>
    <row r="609" spans="1:5" ht="12.75">
      <c r="A609" s="28"/>
      <c r="B609" s="28"/>
      <c r="C609" s="3">
        <v>6690</v>
      </c>
      <c r="D609" s="15" t="s">
        <v>382</v>
      </c>
      <c r="E609" s="73">
        <v>13777</v>
      </c>
    </row>
    <row r="610" spans="1:4" ht="12.75">
      <c r="A610" s="28"/>
      <c r="B610" s="28"/>
      <c r="C610" s="3"/>
      <c r="D610" s="15" t="s">
        <v>383</v>
      </c>
    </row>
    <row r="611" spans="1:4" ht="12.75">
      <c r="A611" s="28"/>
      <c r="B611" s="28"/>
      <c r="C611" s="3"/>
      <c r="D611" s="15"/>
    </row>
    <row r="612" spans="1:6" ht="12.75">
      <c r="A612" s="22" t="s">
        <v>63</v>
      </c>
      <c r="B612" s="27"/>
      <c r="C612" s="13"/>
      <c r="D612" s="34" t="s">
        <v>140</v>
      </c>
      <c r="E612" s="84">
        <f>E613</f>
        <v>10920</v>
      </c>
      <c r="F612"/>
    </row>
    <row r="613" spans="1:6" ht="12.75">
      <c r="A613" s="27"/>
      <c r="B613" s="28" t="s">
        <v>68</v>
      </c>
      <c r="C613" s="3"/>
      <c r="D613" s="14" t="s">
        <v>69</v>
      </c>
      <c r="E613" s="85">
        <f>SUM(E614:E616)</f>
        <v>10920</v>
      </c>
      <c r="F613"/>
    </row>
    <row r="614" spans="1:6" ht="12.75">
      <c r="A614" s="27"/>
      <c r="B614" s="28"/>
      <c r="C614" s="6">
        <v>4300</v>
      </c>
      <c r="D614" t="s">
        <v>49</v>
      </c>
      <c r="E614" s="85">
        <v>8400</v>
      </c>
      <c r="F614"/>
    </row>
    <row r="615" spans="1:6" ht="12.75">
      <c r="A615" s="27"/>
      <c r="B615" s="28"/>
      <c r="C615" s="3">
        <v>4510</v>
      </c>
      <c r="D615" s="17" t="s">
        <v>162</v>
      </c>
      <c r="E615" s="85">
        <v>120</v>
      </c>
      <c r="F615"/>
    </row>
    <row r="616" spans="1:6" ht="12.75">
      <c r="A616" s="27"/>
      <c r="B616" s="27"/>
      <c r="C616" s="3">
        <v>4610</v>
      </c>
      <c r="D616" s="15" t="s">
        <v>189</v>
      </c>
      <c r="E616" s="85">
        <v>2400</v>
      </c>
      <c r="F616"/>
    </row>
    <row r="617" spans="1:6" ht="12.75">
      <c r="A617" s="33" t="s">
        <v>100</v>
      </c>
      <c r="B617" s="33"/>
      <c r="C617" s="7"/>
      <c r="D617" s="5" t="s">
        <v>101</v>
      </c>
      <c r="E617" s="76">
        <f>SUM(E618)</f>
        <v>694700</v>
      </c>
      <c r="F617"/>
    </row>
    <row r="618" spans="1:6" ht="12.75">
      <c r="A618" s="29"/>
      <c r="B618" s="29" t="s">
        <v>103</v>
      </c>
      <c r="D618" t="s">
        <v>104</v>
      </c>
      <c r="E618" s="73">
        <f>SUM(E620:E622)</f>
        <v>694700</v>
      </c>
      <c r="F618"/>
    </row>
    <row r="619" spans="1:6" ht="12.75">
      <c r="A619" s="29"/>
      <c r="B619" s="29"/>
      <c r="D619" t="s">
        <v>105</v>
      </c>
      <c r="F619"/>
    </row>
    <row r="620" spans="1:6" ht="12.75">
      <c r="A620" s="29"/>
      <c r="B620" s="29"/>
      <c r="C620" s="6">
        <v>8090</v>
      </c>
      <c r="D620" t="s">
        <v>396</v>
      </c>
      <c r="E620" s="73">
        <v>42000</v>
      </c>
      <c r="F620"/>
    </row>
    <row r="621" spans="1:6" ht="12.75">
      <c r="A621" s="29"/>
      <c r="B621" s="29"/>
      <c r="D621" t="s">
        <v>397</v>
      </c>
      <c r="F621"/>
    </row>
    <row r="622" spans="1:5" ht="12.75">
      <c r="A622" s="29"/>
      <c r="B622" s="29"/>
      <c r="C622" s="6">
        <v>8110</v>
      </c>
      <c r="D622" t="s">
        <v>202</v>
      </c>
      <c r="E622" s="73">
        <v>652700</v>
      </c>
    </row>
    <row r="623" spans="1:4" ht="12.75">
      <c r="A623" s="29"/>
      <c r="B623" s="29"/>
      <c r="D623" t="s">
        <v>203</v>
      </c>
    </row>
    <row r="624" spans="1:4" ht="12.75">
      <c r="A624" s="29"/>
      <c r="B624" s="29"/>
      <c r="D624" t="s">
        <v>204</v>
      </c>
    </row>
    <row r="625" spans="1:5" ht="12.75">
      <c r="A625" s="33" t="s">
        <v>106</v>
      </c>
      <c r="B625" s="33"/>
      <c r="C625" s="7"/>
      <c r="D625" s="5" t="s">
        <v>107</v>
      </c>
      <c r="E625" s="76">
        <f>SUM(+E626+E629)</f>
        <v>608697</v>
      </c>
    </row>
    <row r="626" spans="1:5" ht="12.75">
      <c r="A626" s="29"/>
      <c r="B626" s="29" t="s">
        <v>102</v>
      </c>
      <c r="D626" t="s">
        <v>111</v>
      </c>
      <c r="E626" s="73">
        <f>SUM(E627:E628)</f>
        <v>110000</v>
      </c>
    </row>
    <row r="627" spans="1:5" ht="12.75">
      <c r="A627" s="29"/>
      <c r="B627" s="29"/>
      <c r="C627" s="6">
        <v>4300</v>
      </c>
      <c r="D627" t="s">
        <v>49</v>
      </c>
      <c r="E627" s="73">
        <v>20000</v>
      </c>
    </row>
    <row r="628" spans="1:5" ht="12.75">
      <c r="A628" s="29"/>
      <c r="B628" s="29"/>
      <c r="C628" s="6">
        <v>4530</v>
      </c>
      <c r="D628" t="s">
        <v>176</v>
      </c>
      <c r="E628" s="73">
        <v>90000</v>
      </c>
    </row>
    <row r="629" spans="1:5" ht="12.75">
      <c r="A629" s="29"/>
      <c r="B629" s="29" t="s">
        <v>108</v>
      </c>
      <c r="D629" t="s">
        <v>109</v>
      </c>
      <c r="E629" s="73">
        <f>SUM(E630:E631)</f>
        <v>498697</v>
      </c>
    </row>
    <row r="630" spans="1:5" ht="12.75">
      <c r="A630" s="29"/>
      <c r="B630" s="29"/>
      <c r="C630" s="6">
        <v>4810</v>
      </c>
      <c r="D630" t="s">
        <v>110</v>
      </c>
      <c r="E630" s="73">
        <v>423974</v>
      </c>
    </row>
    <row r="631" spans="1:5" ht="12.75">
      <c r="A631" s="29"/>
      <c r="B631" s="29"/>
      <c r="C631" s="6">
        <v>6800</v>
      </c>
      <c r="D631" t="s">
        <v>238</v>
      </c>
      <c r="E631" s="73">
        <v>74723</v>
      </c>
    </row>
    <row r="632" spans="1:2" ht="12.75">
      <c r="A632" s="29"/>
      <c r="B632" s="29"/>
    </row>
    <row r="633" spans="1:4" ht="12.75">
      <c r="A633" s="29"/>
      <c r="B633" s="29"/>
      <c r="C633" s="3"/>
      <c r="D633" s="17"/>
    </row>
    <row r="634" spans="1:6" ht="12.75">
      <c r="A634" s="55" t="s">
        <v>144</v>
      </c>
      <c r="B634" s="55"/>
      <c r="C634" s="44"/>
      <c r="D634" s="43" t="s">
        <v>143</v>
      </c>
      <c r="E634" s="78">
        <f>+E651+E635+E644</f>
        <v>20672</v>
      </c>
      <c r="F634" s="68"/>
    </row>
    <row r="635" spans="1:6" s="58" customFormat="1" ht="12.75">
      <c r="A635" s="104"/>
      <c r="B635" s="59">
        <v>85213</v>
      </c>
      <c r="C635" s="59"/>
      <c r="D635" s="58" t="s">
        <v>115</v>
      </c>
      <c r="E635" s="86">
        <f>E640</f>
        <v>2500</v>
      </c>
      <c r="F635" s="90"/>
    </row>
    <row r="636" spans="1:6" s="58" customFormat="1" ht="12.75">
      <c r="A636" s="104"/>
      <c r="B636" s="59"/>
      <c r="C636" s="59"/>
      <c r="D636" s="58" t="s">
        <v>211</v>
      </c>
      <c r="E636" s="86"/>
      <c r="F636" s="90"/>
    </row>
    <row r="637" spans="1:6" s="58" customFormat="1" ht="12.75">
      <c r="A637" s="104"/>
      <c r="B637" s="59"/>
      <c r="C637" s="59"/>
      <c r="D637" s="58" t="s">
        <v>212</v>
      </c>
      <c r="E637" s="86"/>
      <c r="F637" s="90"/>
    </row>
    <row r="638" spans="1:6" s="58" customFormat="1" ht="12.75">
      <c r="A638" s="104"/>
      <c r="B638" s="59"/>
      <c r="C638" s="59"/>
      <c r="D638" s="58" t="s">
        <v>214</v>
      </c>
      <c r="E638" s="86"/>
      <c r="F638" s="90"/>
    </row>
    <row r="639" spans="1:6" s="58" customFormat="1" ht="12.75">
      <c r="A639" s="104"/>
      <c r="B639" s="59"/>
      <c r="C639" s="59"/>
      <c r="D639" s="58" t="s">
        <v>213</v>
      </c>
      <c r="E639" s="86"/>
      <c r="F639" s="90"/>
    </row>
    <row r="640" spans="1:6" ht="12.75">
      <c r="A640" s="55"/>
      <c r="B640" s="44"/>
      <c r="C640" s="3">
        <v>2910</v>
      </c>
      <c r="D640" s="15" t="s">
        <v>218</v>
      </c>
      <c r="E640" s="86">
        <v>2500</v>
      </c>
      <c r="F640" s="68"/>
    </row>
    <row r="641" spans="1:6" ht="12.75">
      <c r="A641" s="55"/>
      <c r="B641" s="44"/>
      <c r="C641" s="3"/>
      <c r="D641" s="15" t="s">
        <v>219</v>
      </c>
      <c r="E641" s="78"/>
      <c r="F641" s="68"/>
    </row>
    <row r="642" spans="1:6" ht="12.75">
      <c r="A642" s="55"/>
      <c r="B642" s="44"/>
      <c r="C642" s="3"/>
      <c r="D642" s="15" t="s">
        <v>220</v>
      </c>
      <c r="E642" s="78"/>
      <c r="F642" s="68"/>
    </row>
    <row r="643" spans="1:6" ht="12.75">
      <c r="A643" s="55"/>
      <c r="B643" s="44"/>
      <c r="C643" s="3"/>
      <c r="D643" s="15" t="s">
        <v>325</v>
      </c>
      <c r="E643" s="78"/>
      <c r="F643" s="68"/>
    </row>
    <row r="644" spans="1:6" ht="12.75">
      <c r="A644" s="55"/>
      <c r="B644" s="6">
        <v>85214</v>
      </c>
      <c r="D644" t="s">
        <v>197</v>
      </c>
      <c r="E644" s="86">
        <f>E646</f>
        <v>4500</v>
      </c>
      <c r="F644" s="68"/>
    </row>
    <row r="645" spans="1:6" ht="12.75">
      <c r="A645" s="55"/>
      <c r="B645" s="6"/>
      <c r="D645" t="s">
        <v>164</v>
      </c>
      <c r="E645" s="86"/>
      <c r="F645" s="68"/>
    </row>
    <row r="646" spans="1:6" ht="12.75">
      <c r="A646" s="55"/>
      <c r="B646" s="44"/>
      <c r="C646" s="3">
        <v>2910</v>
      </c>
      <c r="D646" s="15" t="s">
        <v>218</v>
      </c>
      <c r="E646" s="86">
        <v>4500</v>
      </c>
      <c r="F646" s="68"/>
    </row>
    <row r="647" spans="1:6" ht="12.75">
      <c r="A647" s="55"/>
      <c r="B647" s="44"/>
      <c r="C647" s="3"/>
      <c r="D647" s="15" t="s">
        <v>219</v>
      </c>
      <c r="E647" s="78"/>
      <c r="F647" s="68"/>
    </row>
    <row r="648" spans="1:6" ht="12.75">
      <c r="A648" s="55"/>
      <c r="B648" s="44"/>
      <c r="C648" s="3"/>
      <c r="D648" s="15" t="s">
        <v>220</v>
      </c>
      <c r="E648" s="78"/>
      <c r="F648" s="68"/>
    </row>
    <row r="649" spans="1:6" ht="12.75">
      <c r="A649" s="55"/>
      <c r="B649" s="44"/>
      <c r="C649" s="3"/>
      <c r="D649" s="15" t="s">
        <v>221</v>
      </c>
      <c r="E649" s="78"/>
      <c r="F649" s="68"/>
    </row>
    <row r="650" spans="1:6" ht="12.75">
      <c r="A650" s="55"/>
      <c r="B650" s="44"/>
      <c r="C650" s="3"/>
      <c r="D650" s="15" t="s">
        <v>216</v>
      </c>
      <c r="E650" s="78"/>
      <c r="F650" s="68"/>
    </row>
    <row r="651" spans="1:5" ht="12.75">
      <c r="A651" s="29"/>
      <c r="B651" s="29" t="s">
        <v>244</v>
      </c>
      <c r="D651" s="52" t="s">
        <v>201</v>
      </c>
      <c r="E651" s="73">
        <f>E652</f>
        <v>13672</v>
      </c>
    </row>
    <row r="652" spans="1:5" ht="12.75">
      <c r="A652" s="29"/>
      <c r="B652" s="29"/>
      <c r="C652" s="3">
        <v>2910</v>
      </c>
      <c r="D652" s="15" t="s">
        <v>218</v>
      </c>
      <c r="E652" s="73">
        <v>13672</v>
      </c>
    </row>
    <row r="653" spans="1:4" ht="12.75">
      <c r="A653" s="29"/>
      <c r="B653" s="29"/>
      <c r="C653" s="3"/>
      <c r="D653" s="15" t="s">
        <v>219</v>
      </c>
    </row>
    <row r="654" spans="1:4" ht="12.75">
      <c r="A654" s="29"/>
      <c r="B654" s="29"/>
      <c r="C654" s="3"/>
      <c r="D654" s="15" t="s">
        <v>220</v>
      </c>
    </row>
    <row r="655" spans="1:4" ht="12.75">
      <c r="A655" s="29"/>
      <c r="B655" s="29"/>
      <c r="C655" s="3"/>
      <c r="D655" s="15" t="s">
        <v>221</v>
      </c>
    </row>
    <row r="656" spans="1:4" ht="12.75">
      <c r="A656" s="29"/>
      <c r="B656" s="29"/>
      <c r="C656" s="3"/>
      <c r="D656" s="15" t="s">
        <v>216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2020-12-29T09:23:52Z</cp:lastPrinted>
  <dcterms:created xsi:type="dcterms:W3CDTF">2014-09-04T08:28:49Z</dcterms:created>
  <dcterms:modified xsi:type="dcterms:W3CDTF">2021-02-01T10:14:57Z</dcterms:modified>
  <cp:category/>
  <cp:version/>
  <cp:contentType/>
  <cp:contentStatus/>
</cp:coreProperties>
</file>