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Plan 2021" sheetId="1" r:id="rId1"/>
    <sheet name="Plan 2021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<sst xmlns="http://schemas.openxmlformats.org/spreadsheetml/2006/main" count="1587" uniqueCount="396">
  <si>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</si>
  <si>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</si>
  <si>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</si>
  <si>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</si>
  <si>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</si>
  <si>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</si>
  <si>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</si>
  <si>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</si>
  <si>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</si>
  <si>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</si>
  <si>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</si>
  <si>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</si>
  <si>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Środowiskowy Dom Samopomocy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</si>
  <si>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</si>
  <si>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</si>
  <si>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</si>
  <si>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</si>
  <si>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</si>
  <si>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</si>
  <si>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</si>
  <si>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</si>
  <si>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</si>
  <si>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</si>
  <si>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</si>
  <si>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</si>
  <si>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</si>
  <si>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</si>
  <si>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</si>
  <si>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</si>
  <si>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</si>
  <si>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</si>
  <si>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</si>
  <si>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</si>
  <si>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</si>
  <si>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</si>
  <si>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</si>
  <si>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</si>
  <si>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</si>
  <si>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</si>
  <si>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</si>
  <si>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</si>
  <si>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</si>
  <si>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</si>
  <si>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</si>
  <si>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</si>
  <si>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</si>
  <si>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</si>
  <si>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</si>
  <si>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</si>
  <si>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</si>
  <si>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</si>
  <si>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</si>
  <si>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</si>
  <si>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</si>
  <si>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</si>
  <si>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</si>
  <si>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</si>
  <si>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</si>
  <si>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</si>
  <si>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</si>
  <si>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</si>
  <si>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</si>
  <si>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</si>
  <si>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</si>
  <si>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</si>
  <si>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</si>
  <si>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</si>
  <si>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</si>
  <si>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</si>
  <si>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</si>
  <si>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</si>
  <si>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</si>
  <si>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</si>
  <si>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</si>
  <si>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</si>
  <si>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</si>
  <si>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</si>
  <si>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</si>
  <si>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</si>
  <si>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</si>
  <si>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</si>
  <si>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</si>
  <si>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</si>
  <si>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</si>
  <si>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</si>
  <si>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</si>
  <si>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</si>
  <si>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</si>
  <si>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</si>
  <si>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</si>
  <si>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</si>
  <si>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</si>
  <si>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</si>
  <si>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</si>
  <si>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</si>
  <si>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</si>
  <si>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</si>
  <si>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</si>
  <si>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</si>
  <si>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</si>
  <si>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</si>
  <si>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</si>
  <si>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</si>
  <si>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</si>
  <si>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Urzędy wojewódzkie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</si>
  <si>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</si>
  <si>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</si>
  <si>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</si>
  <si>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</si>
  <si>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</si>
  <si>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</si>
  <si>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</si>
  <si>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</si>
  <si>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</si>
  <si>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</si>
  <si>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</si>
  <si>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</si>
  <si>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</si>
  <si>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</si>
  <si>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</si>
  <si>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</si>
  <si>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</si>
  <si>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</si>
  <si>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</si>
  <si>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</si>
  <si>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</si>
  <si>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</si>
  <si>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</si>
  <si>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</si>
  <si>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</si>
  <si>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</si>
  <si>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</si>
  <si>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</si>
  <si>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</si>
  <si>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</si>
  <si>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</si>
  <si>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</si>
  <si>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</si>
  <si>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</si>
  <si>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</si>
  <si>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Dokształcanie i doskonalenie nauczycieli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</si>
  <si>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</si>
  <si>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</si>
  <si>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</si>
  <si>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</si>
  <si>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</si>
  <si>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</si>
  <si>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</si>
  <si>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</si>
  <si>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</si>
  <si>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</si>
  <si>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Pomoc społeczna</t>
  </si>
  <si>
    <t>Pomoc Społeczna /zadania zlecone/</t>
  </si>
  <si>
    <t xml:space="preserve">Pomoc Społeczna </t>
  </si>
  <si>
    <t>852</t>
  </si>
  <si>
    <t>71004</t>
  </si>
  <si>
    <t>Plany zagospodarowania przestrzennego</t>
  </si>
  <si>
    <t>80195</t>
  </si>
  <si>
    <t>Domy pomocy społecznej</t>
  </si>
  <si>
    <t>Różne opłaty i składki</t>
  </si>
  <si>
    <t>osoby pobierające niektóre świadczenia z pomocy społ.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</si>
  <si>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</si>
  <si>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</si>
  <si>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</si>
  <si>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</si>
  <si>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</si>
  <si>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</si>
  <si>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</si>
  <si>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</si>
  <si>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</si>
  <si>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</si>
  <si>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</si>
  <si>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</si>
  <si>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</si>
  <si>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</si>
  <si>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</si>
  <si>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</si>
  <si>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</si>
  <si>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</si>
  <si>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</si>
  <si>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</si>
  <si>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</si>
  <si>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</si>
  <si>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</si>
  <si>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</si>
  <si>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</si>
  <si>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</si>
  <si>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</si>
  <si>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</si>
  <si>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</si>
  <si>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</si>
  <si>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</si>
  <si>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</si>
  <si>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</si>
  <si>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</si>
  <si>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</si>
  <si>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</si>
  <si>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</si>
  <si>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</si>
  <si>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</si>
  <si>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</si>
  <si>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</si>
  <si>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</si>
  <si>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</si>
  <si>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</si>
  <si>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</si>
  <si>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</si>
  <si>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</si>
  <si>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</si>
  <si>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</si>
  <si>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</si>
  <si>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</si>
  <si>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</si>
  <si>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</si>
  <si>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</si>
  <si>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</si>
  <si>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</si>
  <si>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</si>
  <si>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</si>
  <si>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Opłaty na rzecz budżetów jednostek samodrządu </t>
  </si>
  <si>
    <t xml:space="preserve">Kary i odszkodowania wypłacwane na rzecz osób 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</si>
  <si>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</si>
  <si>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</si>
  <si>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</si>
  <si>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</si>
  <si>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</si>
  <si>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</si>
  <si>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</si>
  <si>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</si>
  <si>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</si>
  <si>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</si>
  <si>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</si>
  <si>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</si>
  <si>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</si>
  <si>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</si>
  <si>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</si>
  <si>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</si>
  <si>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</si>
  <si>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</si>
  <si>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</si>
  <si>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</si>
  <si>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</si>
  <si>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</si>
  <si>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</si>
  <si>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</si>
  <si>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</si>
  <si>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</si>
  <si>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>75421</t>
  </si>
  <si>
    <t>Zarzadzanie kryzysowe</t>
  </si>
  <si>
    <t>realizowane na podstawie porozumień /umów/ między</t>
  </si>
  <si>
    <t>jednostkami samorzadu terytorialnego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</si>
  <si>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</si>
  <si>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</si>
  <si>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</si>
  <si>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</si>
  <si>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</si>
  <si>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</si>
  <si>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</si>
  <si>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</si>
  <si>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</si>
  <si>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</si>
  <si>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</si>
  <si>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</si>
  <si>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</si>
  <si>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</si>
  <si>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</si>
  <si>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</si>
  <si>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</si>
  <si>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</si>
  <si>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</si>
  <si>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</si>
  <si>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</si>
  <si>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Centrum Obsługi Inwerstora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</si>
  <si>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</si>
  <si>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</si>
  <si>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</si>
  <si>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</si>
  <si>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</si>
  <si>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</si>
  <si>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</si>
  <si>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</si>
  <si>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</si>
  <si>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</si>
  <si>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</si>
  <si>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</si>
  <si>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</si>
  <si>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</si>
  <si>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</si>
  <si>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</si>
  <si>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</si>
  <si>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</si>
  <si>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</si>
  <si>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</si>
  <si>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</si>
  <si>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</si>
  <si>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</si>
  <si>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</si>
  <si>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Wspólna obsługa jednostek samorzadu terytorialnego</t>
  </si>
  <si>
    <t>Administracja publiczna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</si>
  <si>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</si>
  <si>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</si>
  <si>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</si>
  <si>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</si>
  <si>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</si>
  <si>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</si>
  <si>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</si>
  <si>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</si>
  <si>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</si>
  <si>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</si>
  <si>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</si>
  <si>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</si>
  <si>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</si>
  <si>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</si>
  <si>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</si>
  <si>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</si>
  <si>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</si>
  <si>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</si>
  <si>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</si>
  <si>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</si>
  <si>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</si>
  <si>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</si>
  <si>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</si>
  <si>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</si>
  <si>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</si>
  <si>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</si>
  <si>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</si>
  <si>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</si>
  <si>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</si>
  <si>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</si>
  <si>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</si>
  <si>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</si>
  <si>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</si>
  <si>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</si>
  <si>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</si>
  <si>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Usługi opiekuńcze i specjalistyczne usługi opiekuńcz. - zadania zlecone</t>
  </si>
  <si>
    <t xml:space="preserve">nauki i metod pracy dla dzieci w przedszkolach, oddziałach </t>
  </si>
  <si>
    <t>Plan wydatków na rok 2021</t>
  </si>
  <si>
    <t>Plan wydatków na rok 20201</t>
  </si>
  <si>
    <t>Plan dotacji na 2021r.</t>
  </si>
  <si>
    <t>Plan wydatków na 2021r.</t>
  </si>
  <si>
    <t>Plan wydatków na 2021.</t>
  </si>
  <si>
    <t>Wpaty na PPK finansowane przez podmiot zatrudniajacy</t>
  </si>
  <si>
    <t xml:space="preserve">Stanowiska ds. ochrony ludności i bezpieczeństwa 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</si>
  <si>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</si>
  <si>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</si>
  <si>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</si>
  <si>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</si>
  <si>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</si>
  <si>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</si>
  <si>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</si>
  <si>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</si>
  <si>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</si>
  <si>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</si>
  <si>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</si>
  <si>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</si>
  <si>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</si>
  <si>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</si>
  <si>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</si>
  <si>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</si>
  <si>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Cmentarze - porozumienie</t>
  </si>
  <si>
    <t>85504</t>
  </si>
  <si>
    <t>Ośrodki pomocy społecznej  - zadanie zlecone</t>
  </si>
  <si>
    <t>Spis powszechny i inne</t>
  </si>
  <si>
    <t>75056</t>
  </si>
  <si>
    <t>Karta Dużej Rodziny - zadanie zlecone</t>
  </si>
  <si>
    <t>Pozostała działaność</t>
  </si>
  <si>
    <t>70095</t>
  </si>
  <si>
    <t>92120</t>
  </si>
  <si>
    <t>Ochrona zabytków i opieka nad zabytkami</t>
  </si>
  <si>
    <t>01095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</si>
  <si>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</si>
  <si>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</si>
  <si>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</si>
  <si>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</si>
  <si>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</si>
  <si>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</si>
  <si>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</si>
  <si>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"Kwarantanna nie chroni przed przemocą"</t>
  </si>
  <si>
    <t xml:space="preserve">Zapewnienie uczniom prawa do bezpłatnego dostepu do </t>
  </si>
  <si>
    <t>ćwiczeniowych</t>
  </si>
  <si>
    <t>80153</t>
  </si>
  <si>
    <t xml:space="preserve">podręczników, materiałów edukacyjnych lub materiałów </t>
  </si>
  <si>
    <t>Zapewnienie uczniom prawa do bezpłatnego dostępu do</t>
  </si>
  <si>
    <t>podreczników, materiałów edukacyjnych lub materiałów</t>
  </si>
  <si>
    <t>COVID-19</t>
  </si>
  <si>
    <t xml:space="preserve">Urzędy gmin/miast i miast na prawach powiatu </t>
  </si>
  <si>
    <t>"Czyste Powietrze</t>
  </si>
  <si>
    <t xml:space="preserve">Pozostała działalność - Promocja szczepień przeciwko </t>
  </si>
  <si>
    <t>- usuwanie azbestu</t>
  </si>
  <si>
    <t>Pozostałe odsetki</t>
  </si>
  <si>
    <t>Inne formy pomocy dla uczniów</t>
  </si>
  <si>
    <t>Szkoły podstawowe - Laboratoria Przszłości</t>
  </si>
  <si>
    <t>Wydatki na zakupy inwestycujne jednostek budż budżetowych</t>
  </si>
  <si>
    <t>`</t>
  </si>
  <si>
    <t>do Zarządzenia Nr 189/21</t>
  </si>
  <si>
    <t>z dnia 16.12.2021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</si>
</sst>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1"/>
  <sheetViews>
    <sheetView workbookViewId="0" topLeftCell="A705">
      <selection activeCell="H570" sqref="H570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0" customWidth="1"/>
    <col min="6" max="6" width="6.625" style="0" customWidth="1"/>
    <col min="7" max="7" width="22.125" style="70" bestFit="1" customWidth="1"/>
    <col min="9" max="9" width="11.75390625" style="0" bestFit="1" customWidth="1"/>
  </cols>
  <sheetData>
    <row r="1" spans="1:5" ht="12.75">
      <c r="A1" s="6" t="s">
        <v>393</v>
      </c>
      <c r="E1" s="70" t="s">
        <v>134</v>
      </c>
    </row>
    <row r="2" spans="4:5" ht="12.75">
      <c r="D2" s="7" t="s">
        <v>336</v>
      </c>
      <c r="E2" s="70" t="s">
        <v>394</v>
      </c>
    </row>
    <row r="3" spans="4:5" ht="12.75">
      <c r="D3" s="6" t="s">
        <v>3</v>
      </c>
      <c r="E3" s="70" t="s">
        <v>145</v>
      </c>
    </row>
    <row r="4" spans="4:5" ht="12.75">
      <c r="D4" s="6"/>
      <c r="E4" s="70" t="s">
        <v>395</v>
      </c>
    </row>
    <row r="5" spans="1:7" ht="12.75">
      <c r="A5" s="1" t="s">
        <v>0</v>
      </c>
      <c r="B5" s="1" t="s">
        <v>4</v>
      </c>
      <c r="C5" s="1" t="s">
        <v>5</v>
      </c>
      <c r="D5" s="1" t="s">
        <v>6</v>
      </c>
      <c r="E5" s="72" t="s">
        <v>120</v>
      </c>
      <c r="G5" s="75"/>
    </row>
    <row r="6" spans="1:5" ht="12.75">
      <c r="A6" s="7">
        <v>801</v>
      </c>
      <c r="B6" s="7"/>
      <c r="C6" s="7"/>
      <c r="D6" s="5" t="s">
        <v>11</v>
      </c>
      <c r="E6" s="75">
        <f>SUM(E7+E28+E33+E45+E58+E26)</f>
        <v>7758368.63</v>
      </c>
    </row>
    <row r="7" spans="1:7" s="5" customFormat="1" ht="12.75">
      <c r="A7" s="7"/>
      <c r="B7" s="7">
        <v>80101</v>
      </c>
      <c r="C7" s="7"/>
      <c r="D7" s="5" t="s">
        <v>2</v>
      </c>
      <c r="E7" s="75">
        <f>SUM(E8:E25)</f>
        <v>6823325</v>
      </c>
      <c r="G7" s="75"/>
    </row>
    <row r="8" spans="3:9" ht="12.75">
      <c r="C8" s="6">
        <v>3020</v>
      </c>
      <c r="D8" t="s">
        <v>43</v>
      </c>
      <c r="E8" s="70">
        <v>72000</v>
      </c>
      <c r="G8" s="76"/>
      <c r="I8" s="70"/>
    </row>
    <row r="9" spans="3:9" ht="12.75">
      <c r="C9" s="6">
        <v>4010</v>
      </c>
      <c r="D9" t="s">
        <v>44</v>
      </c>
      <c r="E9" s="70">
        <v>4766546</v>
      </c>
      <c r="G9" s="76"/>
      <c r="I9" s="70"/>
    </row>
    <row r="10" spans="3:9" ht="12.75">
      <c r="C10" s="6">
        <v>4040</v>
      </c>
      <c r="D10" t="s">
        <v>45</v>
      </c>
      <c r="E10" s="70">
        <v>375703</v>
      </c>
      <c r="G10" s="76"/>
      <c r="I10" s="70"/>
    </row>
    <row r="11" spans="3:9" ht="12.75">
      <c r="C11" s="6">
        <v>4110</v>
      </c>
      <c r="D11" t="s">
        <v>46</v>
      </c>
      <c r="E11" s="70">
        <v>830710</v>
      </c>
      <c r="G11" s="76"/>
      <c r="I11" s="70"/>
    </row>
    <row r="12" spans="3:9" ht="12.75">
      <c r="C12" s="6">
        <v>4120</v>
      </c>
      <c r="D12" t="s">
        <v>348</v>
      </c>
      <c r="E12" s="70">
        <v>79430</v>
      </c>
      <c r="G12" s="76"/>
      <c r="I12" s="70"/>
    </row>
    <row r="13" spans="3:9" ht="12.75">
      <c r="C13" s="6">
        <v>4170</v>
      </c>
      <c r="D13" t="s">
        <v>164</v>
      </c>
      <c r="E13" s="70">
        <v>15000</v>
      </c>
      <c r="G13" s="76"/>
      <c r="I13" s="70"/>
    </row>
    <row r="14" spans="3:9" ht="12.75">
      <c r="C14" s="6">
        <v>4210</v>
      </c>
      <c r="D14" t="s">
        <v>50</v>
      </c>
      <c r="E14" s="70">
        <v>50000</v>
      </c>
      <c r="G14" s="76"/>
      <c r="I14" s="70"/>
    </row>
    <row r="15" spans="3:7" ht="12.75">
      <c r="C15" s="6">
        <v>4240</v>
      </c>
      <c r="D15" t="s">
        <v>285</v>
      </c>
      <c r="E15" s="70">
        <v>20000</v>
      </c>
      <c r="G15" s="76"/>
    </row>
    <row r="16" spans="3:7" ht="12.75">
      <c r="C16" s="6">
        <v>4260</v>
      </c>
      <c r="D16" t="s">
        <v>51</v>
      </c>
      <c r="E16" s="70">
        <v>263000</v>
      </c>
      <c r="G16" s="76"/>
    </row>
    <row r="17" spans="3:7" ht="12.75">
      <c r="C17" s="6">
        <v>4270</v>
      </c>
      <c r="D17" t="s">
        <v>52</v>
      </c>
      <c r="E17" s="70">
        <v>29000</v>
      </c>
      <c r="G17" s="76"/>
    </row>
    <row r="18" spans="3:7" ht="12.75">
      <c r="C18" s="6">
        <v>4280</v>
      </c>
      <c r="D18" t="s">
        <v>180</v>
      </c>
      <c r="E18" s="70">
        <v>5000</v>
      </c>
      <c r="G18" s="76"/>
    </row>
    <row r="19" spans="3:7" ht="12.75">
      <c r="C19" s="6">
        <v>4300</v>
      </c>
      <c r="D19" t="s">
        <v>53</v>
      </c>
      <c r="E19" s="70">
        <v>78000</v>
      </c>
      <c r="G19" s="76"/>
    </row>
    <row r="20" spans="3:7" ht="12.75">
      <c r="C20" s="6">
        <v>4360</v>
      </c>
      <c r="D20" t="s">
        <v>227</v>
      </c>
      <c r="E20" s="70">
        <v>15000</v>
      </c>
      <c r="G20" s="76"/>
    </row>
    <row r="21" spans="3:7" ht="12.75">
      <c r="C21" s="6">
        <v>4410</v>
      </c>
      <c r="D21" t="s">
        <v>54</v>
      </c>
      <c r="E21" s="70">
        <v>1000</v>
      </c>
      <c r="G21" s="76"/>
    </row>
    <row r="22" spans="3:7" ht="12.75">
      <c r="C22" s="6">
        <v>4430</v>
      </c>
      <c r="D22" t="s">
        <v>55</v>
      </c>
      <c r="E22" s="70">
        <v>7700</v>
      </c>
      <c r="G22" s="76"/>
    </row>
    <row r="23" spans="3:7" ht="12.75">
      <c r="C23" s="6">
        <v>4440</v>
      </c>
      <c r="D23" t="s">
        <v>56</v>
      </c>
      <c r="E23" s="70">
        <v>207813</v>
      </c>
      <c r="G23" s="76"/>
    </row>
    <row r="24" spans="3:7" ht="12.75">
      <c r="C24" s="6">
        <v>4700</v>
      </c>
      <c r="D24" t="s">
        <v>208</v>
      </c>
      <c r="E24" s="70">
        <v>1000</v>
      </c>
      <c r="G24" s="76"/>
    </row>
    <row r="25" spans="3:7" ht="12.75">
      <c r="C25" s="6">
        <v>4710</v>
      </c>
      <c r="D25" t="s">
        <v>341</v>
      </c>
      <c r="E25" s="70">
        <v>6423</v>
      </c>
      <c r="G25" s="76"/>
    </row>
    <row r="26" spans="2:7" ht="12.75">
      <c r="B26" s="7">
        <v>80101</v>
      </c>
      <c r="C26" s="7"/>
      <c r="D26" s="5" t="s">
        <v>391</v>
      </c>
      <c r="E26" s="77">
        <f>E27</f>
        <v>182100</v>
      </c>
      <c r="G26" s="76"/>
    </row>
    <row r="27" spans="3:7" ht="12.75">
      <c r="C27" s="6">
        <v>6060</v>
      </c>
      <c r="D27" t="s">
        <v>392</v>
      </c>
      <c r="E27" s="70">
        <v>182100</v>
      </c>
      <c r="G27" s="76"/>
    </row>
    <row r="28" spans="2:5" ht="12.75">
      <c r="B28" s="7">
        <v>80146</v>
      </c>
      <c r="C28" s="7"/>
      <c r="D28" s="5" t="s">
        <v>140</v>
      </c>
      <c r="E28" s="75">
        <f>SUM(E29:E32)</f>
        <v>30850</v>
      </c>
    </row>
    <row r="29" spans="2:5" ht="12.75">
      <c r="B29" s="7"/>
      <c r="C29" s="6">
        <v>4210</v>
      </c>
      <c r="D29" t="s">
        <v>50</v>
      </c>
      <c r="E29" s="99">
        <v>5879</v>
      </c>
    </row>
    <row r="30" spans="2:5" ht="12.75">
      <c r="B30" s="7"/>
      <c r="C30" s="6">
        <v>4300</v>
      </c>
      <c r="D30" t="s">
        <v>53</v>
      </c>
      <c r="E30" s="99">
        <v>4670</v>
      </c>
    </row>
    <row r="31" spans="3:5" ht="12.75">
      <c r="C31" s="6">
        <v>4410</v>
      </c>
      <c r="D31" t="s">
        <v>54</v>
      </c>
      <c r="E31" s="70">
        <v>949</v>
      </c>
    </row>
    <row r="32" spans="3:5" ht="12.75">
      <c r="C32" s="6">
        <v>4700</v>
      </c>
      <c r="D32" t="s">
        <v>208</v>
      </c>
      <c r="E32" s="70">
        <v>19352</v>
      </c>
    </row>
    <row r="33" spans="2:5" ht="12.75">
      <c r="B33" s="52">
        <v>80148</v>
      </c>
      <c r="C33" s="52"/>
      <c r="D33" s="51" t="s">
        <v>233</v>
      </c>
      <c r="E33" s="77">
        <f>SUM(E34:E44)</f>
        <v>404823</v>
      </c>
    </row>
    <row r="34" spans="2:5" ht="12.75">
      <c r="B34" s="52"/>
      <c r="C34" s="6">
        <v>3020</v>
      </c>
      <c r="D34" t="s">
        <v>43</v>
      </c>
      <c r="E34" s="99">
        <v>5000</v>
      </c>
    </row>
    <row r="35" spans="3:5" ht="12.75">
      <c r="C35" s="6">
        <v>4010</v>
      </c>
      <c r="D35" t="s">
        <v>44</v>
      </c>
      <c r="E35" s="99">
        <v>299144</v>
      </c>
    </row>
    <row r="36" spans="3:5" ht="12.75">
      <c r="C36" s="6">
        <v>4040</v>
      </c>
      <c r="D36" t="s">
        <v>45</v>
      </c>
      <c r="E36" s="99">
        <v>22010</v>
      </c>
    </row>
    <row r="37" spans="3:5" ht="12.75">
      <c r="C37" s="6">
        <v>4110</v>
      </c>
      <c r="D37" t="s">
        <v>46</v>
      </c>
      <c r="E37" s="99">
        <v>51464</v>
      </c>
    </row>
    <row r="38" spans="3:5" ht="12.75">
      <c r="C38" s="6">
        <v>4120</v>
      </c>
      <c r="D38" t="s">
        <v>348</v>
      </c>
      <c r="E38" s="99">
        <v>4732</v>
      </c>
    </row>
    <row r="39" spans="3:5" ht="12.75">
      <c r="C39" s="6">
        <v>4210</v>
      </c>
      <c r="D39" t="s">
        <v>50</v>
      </c>
      <c r="E39" s="99">
        <v>4147</v>
      </c>
    </row>
    <row r="40" spans="3:5" ht="12.75">
      <c r="C40" s="6">
        <v>4260</v>
      </c>
      <c r="D40" t="s">
        <v>51</v>
      </c>
      <c r="E40" s="99">
        <v>3000</v>
      </c>
    </row>
    <row r="41" spans="3:5" ht="12.75">
      <c r="C41" s="6">
        <v>4270</v>
      </c>
      <c r="D41" t="s">
        <v>52</v>
      </c>
      <c r="E41" s="99">
        <v>1853</v>
      </c>
    </row>
    <row r="42" spans="3:5" ht="12.75">
      <c r="C42" s="6">
        <v>4300</v>
      </c>
      <c r="D42" t="s">
        <v>53</v>
      </c>
      <c r="E42" s="99">
        <v>1200</v>
      </c>
    </row>
    <row r="43" spans="3:5" ht="12.75">
      <c r="C43" s="6">
        <v>4440</v>
      </c>
      <c r="D43" t="s">
        <v>56</v>
      </c>
      <c r="E43" s="99">
        <v>10852</v>
      </c>
    </row>
    <row r="44" spans="3:5" ht="12.75">
      <c r="C44" s="6">
        <v>4710</v>
      </c>
      <c r="D44" t="s">
        <v>341</v>
      </c>
      <c r="E44" s="99">
        <v>1421</v>
      </c>
    </row>
    <row r="45" spans="2:5" ht="12.75">
      <c r="B45" s="52">
        <v>80150</v>
      </c>
      <c r="C45" s="52"/>
      <c r="D45" s="109" t="s">
        <v>286</v>
      </c>
      <c r="E45" s="77">
        <f>SUM(E49:E57)</f>
        <v>240311</v>
      </c>
    </row>
    <row r="46" ht="12.75">
      <c r="D46" s="109" t="s">
        <v>289</v>
      </c>
    </row>
    <row r="47" ht="12.75">
      <c r="D47" s="109" t="s">
        <v>290</v>
      </c>
    </row>
    <row r="48" ht="12.75">
      <c r="D48" s="110" t="s">
        <v>291</v>
      </c>
    </row>
    <row r="49" spans="3:5" ht="12.75">
      <c r="C49" s="6">
        <v>3020</v>
      </c>
      <c r="D49" t="s">
        <v>43</v>
      </c>
      <c r="E49" s="70">
        <v>1500</v>
      </c>
    </row>
    <row r="50" spans="3:5" ht="12.75">
      <c r="C50" s="6">
        <v>4010</v>
      </c>
      <c r="D50" t="s">
        <v>44</v>
      </c>
      <c r="E50" s="70">
        <v>181661</v>
      </c>
    </row>
    <row r="51" spans="3:5" ht="12.75">
      <c r="C51" s="6">
        <v>4040</v>
      </c>
      <c r="D51" t="s">
        <v>45</v>
      </c>
      <c r="E51" s="70">
        <v>12451</v>
      </c>
    </row>
    <row r="52" spans="3:5" ht="12.75">
      <c r="C52" s="6">
        <v>4110</v>
      </c>
      <c r="D52" t="s">
        <v>46</v>
      </c>
      <c r="E52" s="70">
        <v>32733</v>
      </c>
    </row>
    <row r="53" spans="3:5" ht="12.75">
      <c r="C53" s="6">
        <v>4120</v>
      </c>
      <c r="D53" t="s">
        <v>348</v>
      </c>
      <c r="E53" s="70">
        <v>2677</v>
      </c>
    </row>
    <row r="54" spans="3:5" ht="12.75">
      <c r="C54" s="6">
        <v>4240</v>
      </c>
      <c r="D54" t="s">
        <v>285</v>
      </c>
      <c r="E54" s="70">
        <v>2000</v>
      </c>
    </row>
    <row r="55" spans="3:5" ht="12.75">
      <c r="C55" s="6">
        <v>4270</v>
      </c>
      <c r="D55" t="s">
        <v>52</v>
      </c>
      <c r="E55" s="70">
        <v>0</v>
      </c>
    </row>
    <row r="56" spans="3:5" ht="12.75">
      <c r="C56" s="6">
        <v>4440</v>
      </c>
      <c r="D56" t="s">
        <v>56</v>
      </c>
      <c r="E56" s="70">
        <v>6875</v>
      </c>
    </row>
    <row r="57" spans="3:5" ht="12.75">
      <c r="C57" s="6">
        <v>4710</v>
      </c>
      <c r="D57" t="s">
        <v>341</v>
      </c>
      <c r="E57" s="70">
        <v>414</v>
      </c>
    </row>
    <row r="58" spans="2:5" ht="12.75">
      <c r="B58" s="52">
        <v>80153</v>
      </c>
      <c r="C58" s="52"/>
      <c r="D58" s="51" t="s">
        <v>382</v>
      </c>
      <c r="E58" s="77">
        <f>E61</f>
        <v>76959.63</v>
      </c>
    </row>
    <row r="59" spans="2:4" ht="12.75">
      <c r="B59" s="52"/>
      <c r="C59" s="52"/>
      <c r="D59" s="51" t="s">
        <v>383</v>
      </c>
    </row>
    <row r="60" spans="2:4" ht="12.75">
      <c r="B60" s="52"/>
      <c r="C60" s="52"/>
      <c r="D60" s="51" t="s">
        <v>379</v>
      </c>
    </row>
    <row r="61" spans="3:5" ht="12.75">
      <c r="C61" s="6">
        <v>4240</v>
      </c>
      <c r="D61" t="s">
        <v>285</v>
      </c>
      <c r="E61" s="70">
        <v>76959.63</v>
      </c>
    </row>
    <row r="63" spans="1:5" ht="12.75">
      <c r="A63" s="7">
        <v>854</v>
      </c>
      <c r="B63" s="7"/>
      <c r="C63" s="7"/>
      <c r="D63" s="5" t="s">
        <v>57</v>
      </c>
      <c r="E63" s="75">
        <f>SUM(+E64+E77)</f>
        <v>562775</v>
      </c>
    </row>
    <row r="64" spans="1:7" s="5" customFormat="1" ht="12.75">
      <c r="A64" s="7"/>
      <c r="B64" s="7">
        <v>85401</v>
      </c>
      <c r="C64" s="7"/>
      <c r="D64" s="5" t="s">
        <v>58</v>
      </c>
      <c r="E64" s="75">
        <f>SUM(E65:E76)</f>
        <v>425175</v>
      </c>
      <c r="G64" s="75"/>
    </row>
    <row r="65" spans="3:5" ht="12.75">
      <c r="C65" s="6">
        <v>3020</v>
      </c>
      <c r="D65" t="s">
        <v>43</v>
      </c>
      <c r="E65" s="70">
        <v>25100</v>
      </c>
    </row>
    <row r="66" spans="3:5" ht="12.75">
      <c r="C66" s="6">
        <v>4010</v>
      </c>
      <c r="D66" t="s">
        <v>44</v>
      </c>
      <c r="E66" s="70">
        <v>314653</v>
      </c>
    </row>
    <row r="67" spans="3:5" ht="12.75">
      <c r="C67" s="6">
        <v>4040</v>
      </c>
      <c r="D67" t="s">
        <v>45</v>
      </c>
      <c r="E67" s="70">
        <v>18365</v>
      </c>
    </row>
    <row r="68" spans="3:5" ht="12.75">
      <c r="C68" s="6">
        <v>4110</v>
      </c>
      <c r="D68" t="s">
        <v>46</v>
      </c>
      <c r="E68" s="70">
        <v>45487</v>
      </c>
    </row>
    <row r="69" spans="3:5" ht="12.75">
      <c r="C69" s="6">
        <v>4120</v>
      </c>
      <c r="D69" t="s">
        <v>348</v>
      </c>
      <c r="E69" s="70">
        <v>2662</v>
      </c>
    </row>
    <row r="70" spans="3:5" ht="12.75">
      <c r="C70" s="6">
        <v>4210</v>
      </c>
      <c r="D70" t="s">
        <v>50</v>
      </c>
      <c r="E70" s="70">
        <v>4041</v>
      </c>
    </row>
    <row r="71" spans="3:5" ht="12.75">
      <c r="C71" s="6">
        <v>4240</v>
      </c>
      <c r="D71" t="s">
        <v>285</v>
      </c>
      <c r="E71" s="70">
        <v>1414</v>
      </c>
    </row>
    <row r="72" spans="3:5" ht="12.75">
      <c r="C72" s="6">
        <v>4260</v>
      </c>
      <c r="D72" t="s">
        <v>51</v>
      </c>
      <c r="E72" s="70">
        <v>0</v>
      </c>
    </row>
    <row r="73" spans="3:5" ht="12.75">
      <c r="C73" s="6">
        <v>4270</v>
      </c>
      <c r="D73" t="s">
        <v>52</v>
      </c>
      <c r="E73" s="70">
        <v>357</v>
      </c>
    </row>
    <row r="74" spans="3:5" ht="12.75">
      <c r="C74" s="6">
        <v>4300</v>
      </c>
      <c r="D74" t="s">
        <v>53</v>
      </c>
      <c r="E74" s="70">
        <v>0</v>
      </c>
    </row>
    <row r="75" spans="3:5" ht="12.75">
      <c r="C75" s="6">
        <v>4440</v>
      </c>
      <c r="D75" t="s">
        <v>56</v>
      </c>
      <c r="E75" s="70">
        <v>12780</v>
      </c>
    </row>
    <row r="76" spans="3:5" ht="12.75">
      <c r="C76" s="6">
        <v>4710</v>
      </c>
      <c r="D76" t="s">
        <v>341</v>
      </c>
      <c r="E76" s="70">
        <v>316</v>
      </c>
    </row>
    <row r="77" spans="1:7" s="51" customFormat="1" ht="12.75">
      <c r="A77" s="52"/>
      <c r="B77" s="52">
        <v>85416</v>
      </c>
      <c r="C77" s="52"/>
      <c r="D77" s="51" t="s">
        <v>323</v>
      </c>
      <c r="E77" s="77">
        <f>SUM(E78:E78)</f>
        <v>137600</v>
      </c>
      <c r="G77" s="77"/>
    </row>
    <row r="78" spans="3:5" ht="12.75">
      <c r="C78" s="6">
        <v>3240</v>
      </c>
      <c r="D78" s="53" t="s">
        <v>163</v>
      </c>
      <c r="E78" s="70">
        <v>137600</v>
      </c>
    </row>
    <row r="79" ht="12.75">
      <c r="D79" s="53"/>
    </row>
    <row r="80" ht="12.75">
      <c r="D80" s="53"/>
    </row>
    <row r="81" ht="13.5" customHeight="1">
      <c r="D81" s="51"/>
    </row>
    <row r="82" ht="13.5" customHeight="1"/>
    <row r="83" ht="13.5" customHeight="1">
      <c r="D83" s="51"/>
    </row>
    <row r="84" ht="12.75">
      <c r="E84" s="70" t="s">
        <v>165</v>
      </c>
    </row>
    <row r="85" spans="4:5" ht="12.75">
      <c r="D85" s="7" t="s">
        <v>336</v>
      </c>
      <c r="E85" s="70" t="s">
        <v>394</v>
      </c>
    </row>
    <row r="86" spans="4:5" ht="12.75">
      <c r="D86" s="6" t="s">
        <v>8</v>
      </c>
      <c r="E86" s="70" t="s">
        <v>145</v>
      </c>
    </row>
    <row r="87" spans="4:5" ht="12.75">
      <c r="D87" s="6"/>
      <c r="E87" s="70" t="s">
        <v>395</v>
      </c>
    </row>
    <row r="88" spans="1:5" ht="12.75">
      <c r="A88" s="1" t="s">
        <v>0</v>
      </c>
      <c r="B88" s="1" t="s">
        <v>4</v>
      </c>
      <c r="C88" s="1" t="s">
        <v>5</v>
      </c>
      <c r="D88" s="1" t="s">
        <v>6</v>
      </c>
      <c r="E88" s="72" t="s">
        <v>120</v>
      </c>
    </row>
    <row r="89" spans="1:5" ht="12.75">
      <c r="A89" s="7">
        <v>801</v>
      </c>
      <c r="B89" s="7"/>
      <c r="C89" s="7"/>
      <c r="D89" s="5" t="s">
        <v>11</v>
      </c>
      <c r="E89" s="75">
        <f>SUM(E90+E114+E119+E131+E145+E112)</f>
        <v>5825218.41</v>
      </c>
    </row>
    <row r="90" spans="1:7" s="5" customFormat="1" ht="12.75">
      <c r="A90" s="7"/>
      <c r="B90" s="7">
        <v>80101</v>
      </c>
      <c r="C90" s="7"/>
      <c r="D90" s="5" t="s">
        <v>2</v>
      </c>
      <c r="E90" s="75">
        <f>SUM(E91:E111)</f>
        <v>5073570</v>
      </c>
      <c r="G90" s="75"/>
    </row>
    <row r="91" spans="3:5" ht="12.75">
      <c r="C91" s="6">
        <v>3020</v>
      </c>
      <c r="D91" t="s">
        <v>43</v>
      </c>
      <c r="E91" s="70">
        <v>43000</v>
      </c>
    </row>
    <row r="92" spans="3:5" ht="12.75">
      <c r="C92" s="6">
        <v>4010</v>
      </c>
      <c r="D92" t="s">
        <v>44</v>
      </c>
      <c r="E92" s="70">
        <v>3525809</v>
      </c>
    </row>
    <row r="93" spans="3:5" ht="12.75">
      <c r="C93" s="6">
        <v>4040</v>
      </c>
      <c r="D93" t="s">
        <v>45</v>
      </c>
      <c r="E93" s="70">
        <v>272330</v>
      </c>
    </row>
    <row r="94" spans="3:5" ht="12.75">
      <c r="C94" s="6">
        <v>4110</v>
      </c>
      <c r="D94" t="s">
        <v>46</v>
      </c>
      <c r="E94" s="70">
        <v>600320</v>
      </c>
    </row>
    <row r="95" spans="3:5" ht="12.75">
      <c r="C95" s="6">
        <v>4120</v>
      </c>
      <c r="D95" t="s">
        <v>348</v>
      </c>
      <c r="E95" s="70">
        <v>63960</v>
      </c>
    </row>
    <row r="96" spans="3:5" ht="12.75">
      <c r="C96" s="6">
        <v>4140</v>
      </c>
      <c r="D96" t="s">
        <v>204</v>
      </c>
      <c r="E96" s="70">
        <v>0</v>
      </c>
    </row>
    <row r="97" spans="3:5" ht="12.75">
      <c r="C97" s="6">
        <v>4170</v>
      </c>
      <c r="D97" t="s">
        <v>164</v>
      </c>
      <c r="E97" s="70">
        <v>19000</v>
      </c>
    </row>
    <row r="98" spans="3:5" ht="12.75">
      <c r="C98" s="6">
        <v>4210</v>
      </c>
      <c r="D98" t="s">
        <v>50</v>
      </c>
      <c r="E98" s="70">
        <v>51250</v>
      </c>
    </row>
    <row r="99" spans="3:5" ht="12.75">
      <c r="C99" s="6">
        <v>4220</v>
      </c>
      <c r="D99" t="s">
        <v>59</v>
      </c>
      <c r="E99" s="70">
        <v>0</v>
      </c>
    </row>
    <row r="100" spans="3:5" ht="12.75">
      <c r="C100" s="6">
        <v>4240</v>
      </c>
      <c r="D100" t="s">
        <v>285</v>
      </c>
      <c r="E100" s="70">
        <v>10510</v>
      </c>
    </row>
    <row r="101" spans="3:5" ht="12.75">
      <c r="C101" s="6">
        <v>4260</v>
      </c>
      <c r="D101" t="s">
        <v>51</v>
      </c>
      <c r="E101" s="70">
        <v>179750</v>
      </c>
    </row>
    <row r="102" spans="3:5" ht="12.75">
      <c r="C102" s="6">
        <v>4270</v>
      </c>
      <c r="D102" t="s">
        <v>52</v>
      </c>
      <c r="E102" s="70">
        <v>10000</v>
      </c>
    </row>
    <row r="103" spans="3:5" ht="12.75">
      <c r="C103" s="6">
        <v>4280</v>
      </c>
      <c r="D103" t="s">
        <v>180</v>
      </c>
      <c r="E103" s="70">
        <v>1500</v>
      </c>
    </row>
    <row r="104" spans="3:5" ht="12.75">
      <c r="C104" s="6">
        <v>4300</v>
      </c>
      <c r="D104" t="s">
        <v>53</v>
      </c>
      <c r="E104" s="70">
        <v>70000</v>
      </c>
    </row>
    <row r="105" spans="3:5" ht="12.75">
      <c r="C105" s="6">
        <v>4360</v>
      </c>
      <c r="D105" t="s">
        <v>227</v>
      </c>
      <c r="E105" s="70">
        <v>8760</v>
      </c>
    </row>
    <row r="106" spans="3:5" ht="12.75">
      <c r="C106" s="6">
        <v>4410</v>
      </c>
      <c r="D106" t="s">
        <v>54</v>
      </c>
      <c r="E106" s="70">
        <v>2500</v>
      </c>
    </row>
    <row r="107" spans="3:5" ht="12.75">
      <c r="C107" s="6">
        <v>4430</v>
      </c>
      <c r="D107" t="s">
        <v>55</v>
      </c>
      <c r="E107" s="70">
        <v>4640</v>
      </c>
    </row>
    <row r="108" spans="3:5" ht="12.75">
      <c r="C108" s="6">
        <v>4440</v>
      </c>
      <c r="D108" t="s">
        <v>56</v>
      </c>
      <c r="E108" s="70">
        <v>149641</v>
      </c>
    </row>
    <row r="109" spans="3:5" ht="12.75">
      <c r="C109" s="6">
        <v>4700</v>
      </c>
      <c r="D109" t="s">
        <v>207</v>
      </c>
      <c r="E109" s="70">
        <v>0</v>
      </c>
    </row>
    <row r="110" spans="1:7" ht="12.75">
      <c r="A110"/>
      <c r="C110" s="6">
        <v>4710</v>
      </c>
      <c r="D110" t="s">
        <v>341</v>
      </c>
      <c r="E110" s="70">
        <v>6000</v>
      </c>
      <c r="G110"/>
    </row>
    <row r="111" spans="1:7" ht="12.75">
      <c r="A111"/>
      <c r="C111" s="45">
        <v>6050</v>
      </c>
      <c r="D111" s="12" t="s">
        <v>179</v>
      </c>
      <c r="E111" s="70">
        <v>54600</v>
      </c>
      <c r="G111"/>
    </row>
    <row r="112" spans="1:7" ht="12.75">
      <c r="A112"/>
      <c r="B112" s="7">
        <v>80101</v>
      </c>
      <c r="C112" s="7"/>
      <c r="D112" s="5" t="s">
        <v>391</v>
      </c>
      <c r="E112" s="77">
        <f>E113</f>
        <v>192600</v>
      </c>
      <c r="G112"/>
    </row>
    <row r="113" spans="1:7" ht="12.75">
      <c r="A113"/>
      <c r="C113" s="6">
        <v>6060</v>
      </c>
      <c r="D113" t="s">
        <v>392</v>
      </c>
      <c r="E113" s="70">
        <v>192600</v>
      </c>
      <c r="G113"/>
    </row>
    <row r="114" spans="1:7" ht="12.75">
      <c r="A114"/>
      <c r="B114" s="7">
        <v>80146</v>
      </c>
      <c r="C114" s="7"/>
      <c r="D114" s="5" t="s">
        <v>140</v>
      </c>
      <c r="E114" s="75">
        <f>SUM(E115:E118)</f>
        <v>26585</v>
      </c>
      <c r="G114"/>
    </row>
    <row r="115" spans="1:7" ht="12.75">
      <c r="A115"/>
      <c r="B115" s="7"/>
      <c r="C115" s="6">
        <v>4210</v>
      </c>
      <c r="D115" t="s">
        <v>50</v>
      </c>
      <c r="E115" s="79">
        <v>9411</v>
      </c>
      <c r="G115"/>
    </row>
    <row r="116" spans="1:7" ht="12.75">
      <c r="A116"/>
      <c r="C116" s="6">
        <v>4300</v>
      </c>
      <c r="D116" t="s">
        <v>53</v>
      </c>
      <c r="E116" s="70">
        <v>2000</v>
      </c>
      <c r="G116"/>
    </row>
    <row r="117" spans="1:7" ht="12.75">
      <c r="A117"/>
      <c r="C117" s="6">
        <v>4410</v>
      </c>
      <c r="D117" t="s">
        <v>54</v>
      </c>
      <c r="E117" s="70">
        <v>970</v>
      </c>
      <c r="G117"/>
    </row>
    <row r="118" spans="1:7" ht="12.75">
      <c r="A118"/>
      <c r="C118" s="6">
        <v>4700</v>
      </c>
      <c r="D118" t="s">
        <v>207</v>
      </c>
      <c r="E118" s="70">
        <v>14204</v>
      </c>
      <c r="G118"/>
    </row>
    <row r="119" spans="1:7" ht="12.75">
      <c r="A119"/>
      <c r="B119" s="52">
        <v>80148</v>
      </c>
      <c r="C119" s="52"/>
      <c r="D119" s="51" t="s">
        <v>233</v>
      </c>
      <c r="E119" s="77">
        <f>SUM(E120:E130)</f>
        <v>298466</v>
      </c>
      <c r="G119"/>
    </row>
    <row r="120" spans="1:7" ht="12.75">
      <c r="A120"/>
      <c r="B120" s="52"/>
      <c r="C120" s="6">
        <v>3020</v>
      </c>
      <c r="D120" t="s">
        <v>43</v>
      </c>
      <c r="E120" s="99">
        <v>4804</v>
      </c>
      <c r="G120"/>
    </row>
    <row r="121" spans="1:7" ht="12.75">
      <c r="A121"/>
      <c r="C121" s="6">
        <v>4010</v>
      </c>
      <c r="D121" t="s">
        <v>44</v>
      </c>
      <c r="E121" s="70">
        <v>226180</v>
      </c>
      <c r="G121"/>
    </row>
    <row r="122" spans="1:7" ht="12.75">
      <c r="A122"/>
      <c r="C122" s="6">
        <v>4040</v>
      </c>
      <c r="D122" t="s">
        <v>45</v>
      </c>
      <c r="E122" s="70">
        <v>12816</v>
      </c>
      <c r="G122"/>
    </row>
    <row r="123" spans="1:7" ht="12.75">
      <c r="A123"/>
      <c r="C123" s="6">
        <v>4110</v>
      </c>
      <c r="D123" t="s">
        <v>46</v>
      </c>
      <c r="E123" s="70">
        <v>36700</v>
      </c>
      <c r="G123"/>
    </row>
    <row r="124" spans="1:7" ht="12.75">
      <c r="A124"/>
      <c r="C124" s="6">
        <v>4120</v>
      </c>
      <c r="D124" t="s">
        <v>348</v>
      </c>
      <c r="E124" s="70">
        <v>2160</v>
      </c>
      <c r="G124"/>
    </row>
    <row r="125" spans="1:7" ht="12.75">
      <c r="A125"/>
      <c r="C125" s="6">
        <v>4210</v>
      </c>
      <c r="D125" t="s">
        <v>50</v>
      </c>
      <c r="E125" s="70">
        <v>4000</v>
      </c>
      <c r="G125"/>
    </row>
    <row r="126" spans="1:7" ht="12.75">
      <c r="A126"/>
      <c r="C126" s="6">
        <v>4260</v>
      </c>
      <c r="D126" t="s">
        <v>51</v>
      </c>
      <c r="E126" s="70">
        <v>2000</v>
      </c>
      <c r="G126"/>
    </row>
    <row r="127" spans="1:7" ht="12.75">
      <c r="A127"/>
      <c r="C127" s="6">
        <v>4270</v>
      </c>
      <c r="D127" t="s">
        <v>52</v>
      </c>
      <c r="E127" s="70">
        <v>0</v>
      </c>
      <c r="G127"/>
    </row>
    <row r="128" spans="1:7" ht="12.75">
      <c r="A128"/>
      <c r="C128" s="6">
        <v>4300</v>
      </c>
      <c r="D128" t="s">
        <v>53</v>
      </c>
      <c r="E128" s="70">
        <v>246</v>
      </c>
      <c r="G128"/>
    </row>
    <row r="129" spans="1:7" ht="12.75">
      <c r="A129"/>
      <c r="C129" s="6">
        <v>4440</v>
      </c>
      <c r="D129" t="s">
        <v>56</v>
      </c>
      <c r="E129" s="70">
        <v>9560</v>
      </c>
      <c r="G129"/>
    </row>
    <row r="130" spans="1:7" ht="12.75">
      <c r="A130"/>
      <c r="C130" s="6">
        <v>4710</v>
      </c>
      <c r="D130" t="s">
        <v>341</v>
      </c>
      <c r="E130" s="70">
        <v>0</v>
      </c>
      <c r="G130"/>
    </row>
    <row r="131" spans="1:7" ht="12.75">
      <c r="A131"/>
      <c r="B131" s="52">
        <v>80150</v>
      </c>
      <c r="C131" s="52"/>
      <c r="D131" s="109" t="s">
        <v>286</v>
      </c>
      <c r="E131" s="77">
        <f>SUM(E135:E144)</f>
        <v>152858</v>
      </c>
      <c r="G131"/>
    </row>
    <row r="132" spans="1:7" ht="12.75">
      <c r="A132"/>
      <c r="D132" s="109" t="s">
        <v>289</v>
      </c>
      <c r="G132"/>
    </row>
    <row r="133" spans="1:7" ht="12.75">
      <c r="A133"/>
      <c r="D133" s="109" t="s">
        <v>290</v>
      </c>
      <c r="G133"/>
    </row>
    <row r="134" spans="1:7" ht="12.75">
      <c r="A134"/>
      <c r="D134" s="110" t="s">
        <v>291</v>
      </c>
      <c r="G134"/>
    </row>
    <row r="135" spans="1:7" ht="12.75">
      <c r="A135"/>
      <c r="C135" s="6">
        <v>3020</v>
      </c>
      <c r="D135" t="s">
        <v>43</v>
      </c>
      <c r="E135" s="70">
        <v>0</v>
      </c>
      <c r="G135"/>
    </row>
    <row r="136" spans="1:7" ht="12.75">
      <c r="A136"/>
      <c r="C136" s="6">
        <v>4010</v>
      </c>
      <c r="D136" t="s">
        <v>44</v>
      </c>
      <c r="E136" s="70">
        <v>115878</v>
      </c>
      <c r="G136"/>
    </row>
    <row r="137" spans="1:7" ht="12.75">
      <c r="A137"/>
      <c r="C137" s="6">
        <v>4040</v>
      </c>
      <c r="D137" t="s">
        <v>47</v>
      </c>
      <c r="E137" s="70">
        <v>7403</v>
      </c>
      <c r="G137"/>
    </row>
    <row r="138" spans="3:5" ht="12.75">
      <c r="C138" s="6">
        <v>4110</v>
      </c>
      <c r="D138" t="s">
        <v>46</v>
      </c>
      <c r="E138" s="70">
        <v>18730</v>
      </c>
    </row>
    <row r="139" spans="3:5" ht="12.75">
      <c r="C139" s="6">
        <v>4120</v>
      </c>
      <c r="D139" t="s">
        <v>348</v>
      </c>
      <c r="E139" s="70">
        <v>1200</v>
      </c>
    </row>
    <row r="140" spans="3:5" ht="12.75">
      <c r="C140" s="6">
        <v>4210</v>
      </c>
      <c r="D140" t="s">
        <v>50</v>
      </c>
      <c r="E140" s="70">
        <v>1200</v>
      </c>
    </row>
    <row r="141" spans="3:5" ht="12.75">
      <c r="C141" s="6">
        <v>4240</v>
      </c>
      <c r="D141" t="s">
        <v>285</v>
      </c>
      <c r="E141" s="70">
        <v>2357</v>
      </c>
    </row>
    <row r="142" spans="3:5" ht="12.75">
      <c r="C142" s="6">
        <v>4270</v>
      </c>
      <c r="D142" t="s">
        <v>52</v>
      </c>
      <c r="E142" s="70">
        <v>0</v>
      </c>
    </row>
    <row r="143" spans="3:5" ht="12.75">
      <c r="C143" s="6">
        <v>4440</v>
      </c>
      <c r="D143" t="s">
        <v>56</v>
      </c>
      <c r="E143" s="70">
        <v>6060</v>
      </c>
    </row>
    <row r="144" spans="3:5" ht="12.75">
      <c r="C144" s="6">
        <v>4710</v>
      </c>
      <c r="D144" t="s">
        <v>341</v>
      </c>
      <c r="E144" s="70">
        <v>30</v>
      </c>
    </row>
    <row r="145" spans="2:5" ht="12.75">
      <c r="B145" s="52">
        <v>80153</v>
      </c>
      <c r="C145" s="52"/>
      <c r="D145" s="51" t="s">
        <v>382</v>
      </c>
      <c r="E145" s="77">
        <f>E148</f>
        <v>81139.41</v>
      </c>
    </row>
    <row r="146" spans="2:4" ht="12.75">
      <c r="B146" s="52"/>
      <c r="C146" s="52"/>
      <c r="D146" s="51" t="s">
        <v>383</v>
      </c>
    </row>
    <row r="147" spans="2:4" ht="12.75">
      <c r="B147" s="52"/>
      <c r="C147" s="52"/>
      <c r="D147" s="51" t="s">
        <v>379</v>
      </c>
    </row>
    <row r="148" spans="3:5" ht="12.75">
      <c r="C148" s="6">
        <v>4240</v>
      </c>
      <c r="D148" t="s">
        <v>285</v>
      </c>
      <c r="E148" s="70">
        <v>81139.41</v>
      </c>
    </row>
    <row r="150" spans="1:5" ht="12.75">
      <c r="A150" s="7">
        <v>854</v>
      </c>
      <c r="B150" s="7"/>
      <c r="C150" s="7"/>
      <c r="D150" s="5" t="s">
        <v>57</v>
      </c>
      <c r="E150" s="75">
        <f>SUM(+E151+E164)</f>
        <v>387620</v>
      </c>
    </row>
    <row r="151" spans="1:7" s="5" customFormat="1" ht="12.75">
      <c r="A151" s="7"/>
      <c r="B151" s="7">
        <v>85401</v>
      </c>
      <c r="C151" s="7"/>
      <c r="D151" s="5" t="s">
        <v>58</v>
      </c>
      <c r="E151" s="75">
        <f>SUM(E152:E163)</f>
        <v>317020</v>
      </c>
      <c r="G151" s="75"/>
    </row>
    <row r="152" spans="3:5" ht="12.75">
      <c r="C152" s="6">
        <v>3020</v>
      </c>
      <c r="D152" t="s">
        <v>43</v>
      </c>
      <c r="E152" s="70">
        <v>1200</v>
      </c>
    </row>
    <row r="153" spans="3:5" ht="12.75">
      <c r="C153" s="6">
        <v>4010</v>
      </c>
      <c r="D153" t="s">
        <v>44</v>
      </c>
      <c r="E153" s="70">
        <v>226720</v>
      </c>
    </row>
    <row r="154" spans="3:5" ht="12.75">
      <c r="C154" s="6">
        <v>4040</v>
      </c>
      <c r="D154" t="s">
        <v>45</v>
      </c>
      <c r="E154" s="70">
        <v>14762</v>
      </c>
    </row>
    <row r="155" spans="3:5" ht="12.75">
      <c r="C155" s="6">
        <v>4110</v>
      </c>
      <c r="D155" t="s">
        <v>46</v>
      </c>
      <c r="E155" s="70">
        <v>37000</v>
      </c>
    </row>
    <row r="156" spans="3:5" ht="12.75">
      <c r="C156" s="6">
        <v>4120</v>
      </c>
      <c r="D156" t="s">
        <v>348</v>
      </c>
      <c r="E156" s="70">
        <v>1770</v>
      </c>
    </row>
    <row r="157" spans="3:5" ht="12.75">
      <c r="C157" s="6">
        <v>4210</v>
      </c>
      <c r="D157" t="s">
        <v>50</v>
      </c>
      <c r="E157" s="70">
        <v>2400</v>
      </c>
    </row>
    <row r="158" spans="3:5" ht="12.75">
      <c r="C158" s="6">
        <v>4240</v>
      </c>
      <c r="D158" t="s">
        <v>285</v>
      </c>
      <c r="E158" s="70">
        <v>1000</v>
      </c>
    </row>
    <row r="159" spans="1:7" ht="12.75">
      <c r="A159"/>
      <c r="C159" s="6">
        <v>4260</v>
      </c>
      <c r="D159" t="s">
        <v>51</v>
      </c>
      <c r="E159" s="70">
        <v>19238</v>
      </c>
      <c r="G159"/>
    </row>
    <row r="160" spans="1:7" ht="12.75">
      <c r="A160"/>
      <c r="C160" s="6">
        <v>4270</v>
      </c>
      <c r="D160" t="s">
        <v>52</v>
      </c>
      <c r="E160" s="70">
        <v>0</v>
      </c>
      <c r="G160"/>
    </row>
    <row r="161" spans="1:7" ht="12.75">
      <c r="A161"/>
      <c r="C161" s="6">
        <v>4300</v>
      </c>
      <c r="D161" t="s">
        <v>53</v>
      </c>
      <c r="E161" s="70">
        <v>0</v>
      </c>
      <c r="G161"/>
    </row>
    <row r="162" spans="1:7" ht="12.75">
      <c r="A162"/>
      <c r="C162" s="6">
        <v>4440</v>
      </c>
      <c r="D162" t="s">
        <v>56</v>
      </c>
      <c r="E162" s="70">
        <v>12690</v>
      </c>
      <c r="G162"/>
    </row>
    <row r="163" spans="1:7" ht="12.75">
      <c r="A163"/>
      <c r="C163" s="6">
        <v>4710</v>
      </c>
      <c r="D163" t="s">
        <v>341</v>
      </c>
      <c r="E163" s="70">
        <v>240</v>
      </c>
      <c r="G163"/>
    </row>
    <row r="164" spans="1:7" ht="12.75">
      <c r="A164"/>
      <c r="B164" s="52">
        <v>85416</v>
      </c>
      <c r="C164" s="52"/>
      <c r="D164" s="51" t="s">
        <v>323</v>
      </c>
      <c r="E164" s="77">
        <f>SUM(E165:E165)</f>
        <v>70600</v>
      </c>
      <c r="G164"/>
    </row>
    <row r="165" spans="1:7" ht="12.75">
      <c r="A165"/>
      <c r="C165" s="6">
        <v>3240</v>
      </c>
      <c r="D165" s="53" t="s">
        <v>163</v>
      </c>
      <c r="E165" s="70">
        <v>70600</v>
      </c>
      <c r="G165"/>
    </row>
    <row r="166" spans="1:7" ht="12.75">
      <c r="A166"/>
      <c r="D166" s="53"/>
      <c r="G166"/>
    </row>
    <row r="167" spans="1:7" ht="12.75">
      <c r="A167"/>
      <c r="D167" s="53"/>
      <c r="G167"/>
    </row>
    <row r="168" spans="1:7" ht="12.75">
      <c r="A168"/>
      <c r="D168" s="53"/>
      <c r="G168"/>
    </row>
    <row r="169" spans="1:7" ht="12.75">
      <c r="A169"/>
      <c r="D169" s="53"/>
      <c r="G169"/>
    </row>
    <row r="170" spans="1:7" ht="12.75">
      <c r="A170"/>
      <c r="D170" s="53"/>
      <c r="G170"/>
    </row>
    <row r="171" spans="1:7" ht="12.75">
      <c r="A171"/>
      <c r="D171" s="53"/>
      <c r="G171"/>
    </row>
    <row r="172" spans="1:7" ht="12.75">
      <c r="A172"/>
      <c r="D172" s="53"/>
      <c r="G172"/>
    </row>
    <row r="173" spans="1:7" ht="12.75">
      <c r="A173"/>
      <c r="D173" s="53"/>
      <c r="G173"/>
    </row>
    <row r="174" spans="1:7" ht="12.75">
      <c r="A174"/>
      <c r="D174" s="53"/>
      <c r="G174"/>
    </row>
    <row r="175" ht="12.75">
      <c r="D175" s="53"/>
    </row>
    <row r="176" ht="12.75">
      <c r="D176" s="53"/>
    </row>
    <row r="177" ht="12.75">
      <c r="D177" s="53"/>
    </row>
    <row r="178" ht="12.75">
      <c r="D178" s="53"/>
    </row>
    <row r="180" ht="12.75">
      <c r="E180" s="70" t="s">
        <v>166</v>
      </c>
    </row>
    <row r="181" spans="4:5" ht="12.75">
      <c r="D181" s="7" t="s">
        <v>336</v>
      </c>
      <c r="E181" s="70" t="s">
        <v>394</v>
      </c>
    </row>
    <row r="182" spans="4:5" ht="12.75">
      <c r="D182" s="6" t="s">
        <v>9</v>
      </c>
      <c r="E182" s="70" t="s">
        <v>145</v>
      </c>
    </row>
    <row r="183" spans="4:5" ht="12.75">
      <c r="D183" s="6"/>
      <c r="E183" s="70" t="s">
        <v>395</v>
      </c>
    </row>
    <row r="184" spans="1:5" ht="12.75">
      <c r="A184" s="1" t="s">
        <v>0</v>
      </c>
      <c r="B184" s="1" t="s">
        <v>4</v>
      </c>
      <c r="C184" s="1" t="s">
        <v>5</v>
      </c>
      <c r="D184" s="1" t="s">
        <v>6</v>
      </c>
      <c r="E184" s="72" t="s">
        <v>7</v>
      </c>
    </row>
    <row r="185" spans="1:5" ht="12.75">
      <c r="A185" s="7">
        <v>801</v>
      </c>
      <c r="B185" s="7"/>
      <c r="C185" s="7"/>
      <c r="D185" s="5" t="s">
        <v>11</v>
      </c>
      <c r="E185" s="75">
        <f>SUM(E186+E210+E216+E228+E242+E208)</f>
        <v>10617321.11</v>
      </c>
    </row>
    <row r="186" spans="1:7" s="5" customFormat="1" ht="12.75">
      <c r="A186" s="7"/>
      <c r="B186" s="7">
        <v>80101</v>
      </c>
      <c r="C186" s="7"/>
      <c r="D186" s="5" t="s">
        <v>2</v>
      </c>
      <c r="E186" s="75">
        <f>SUM(E187:E207)</f>
        <v>9092988</v>
      </c>
      <c r="G186" s="75"/>
    </row>
    <row r="187" spans="3:5" ht="12.75">
      <c r="C187" s="6">
        <v>3020</v>
      </c>
      <c r="D187" t="s">
        <v>43</v>
      </c>
      <c r="E187" s="70">
        <v>97200</v>
      </c>
    </row>
    <row r="188" spans="3:5" ht="12.75">
      <c r="C188" s="6">
        <v>4010</v>
      </c>
      <c r="D188" t="s">
        <v>44</v>
      </c>
      <c r="E188" s="70">
        <v>6267809</v>
      </c>
    </row>
    <row r="189" spans="3:5" ht="12.75">
      <c r="C189" s="6">
        <v>4040</v>
      </c>
      <c r="D189" t="s">
        <v>45</v>
      </c>
      <c r="E189" s="70">
        <v>474338</v>
      </c>
    </row>
    <row r="190" spans="3:5" ht="12.75">
      <c r="C190" s="6">
        <v>4110</v>
      </c>
      <c r="D190" t="s">
        <v>46</v>
      </c>
      <c r="E190" s="70">
        <v>1126480</v>
      </c>
    </row>
    <row r="191" spans="1:7" ht="12.75">
      <c r="A191"/>
      <c r="B191"/>
      <c r="C191" s="6">
        <v>4120</v>
      </c>
      <c r="D191" t="s">
        <v>348</v>
      </c>
      <c r="E191" s="70">
        <v>107456</v>
      </c>
      <c r="G191"/>
    </row>
    <row r="192" spans="1:7" ht="12.75">
      <c r="A192"/>
      <c r="B192"/>
      <c r="C192" s="6">
        <v>4140</v>
      </c>
      <c r="D192" t="s">
        <v>204</v>
      </c>
      <c r="E192" s="70">
        <v>13500</v>
      </c>
      <c r="G192"/>
    </row>
    <row r="193" spans="1:7" ht="12.75">
      <c r="A193"/>
      <c r="B193"/>
      <c r="C193" s="6">
        <v>4170</v>
      </c>
      <c r="D193" t="s">
        <v>164</v>
      </c>
      <c r="E193" s="70">
        <v>23000</v>
      </c>
      <c r="G193"/>
    </row>
    <row r="194" spans="1:7" ht="12.75">
      <c r="A194"/>
      <c r="B194"/>
      <c r="C194" s="6">
        <v>4210</v>
      </c>
      <c r="D194" t="s">
        <v>50</v>
      </c>
      <c r="E194" s="70">
        <v>71000</v>
      </c>
      <c r="G194"/>
    </row>
    <row r="195" spans="1:7" ht="12.75">
      <c r="A195"/>
      <c r="B195"/>
      <c r="C195" s="6">
        <v>4240</v>
      </c>
      <c r="D195" t="s">
        <v>285</v>
      </c>
      <c r="E195" s="70">
        <v>17000</v>
      </c>
      <c r="G195"/>
    </row>
    <row r="196" spans="1:7" ht="12.75">
      <c r="A196"/>
      <c r="B196"/>
      <c r="C196" s="6">
        <v>4260</v>
      </c>
      <c r="D196" t="s">
        <v>51</v>
      </c>
      <c r="E196" s="70">
        <v>499662</v>
      </c>
      <c r="G196"/>
    </row>
    <row r="197" spans="1:7" ht="12.75">
      <c r="A197"/>
      <c r="B197"/>
      <c r="C197" s="6">
        <v>4270</v>
      </c>
      <c r="D197" t="s">
        <v>52</v>
      </c>
      <c r="E197" s="70">
        <v>14000</v>
      </c>
      <c r="G197"/>
    </row>
    <row r="198" spans="1:7" ht="12.75">
      <c r="A198"/>
      <c r="B198"/>
      <c r="C198" s="6">
        <v>4280</v>
      </c>
      <c r="D198" t="s">
        <v>180</v>
      </c>
      <c r="E198" s="70">
        <v>4000</v>
      </c>
      <c r="G198"/>
    </row>
    <row r="199" spans="1:7" ht="12.75">
      <c r="A199"/>
      <c r="B199"/>
      <c r="C199" s="6">
        <v>4300</v>
      </c>
      <c r="D199" t="s">
        <v>53</v>
      </c>
      <c r="E199" s="70">
        <v>80000</v>
      </c>
      <c r="G199"/>
    </row>
    <row r="200" spans="1:7" ht="12.75">
      <c r="A200"/>
      <c r="B200"/>
      <c r="C200" s="6">
        <v>4360</v>
      </c>
      <c r="D200" t="s">
        <v>227</v>
      </c>
      <c r="E200" s="70">
        <v>9000</v>
      </c>
      <c r="G200"/>
    </row>
    <row r="201" spans="1:7" ht="12.75">
      <c r="A201"/>
      <c r="B201"/>
      <c r="C201" s="6">
        <v>4410</v>
      </c>
      <c r="D201" t="s">
        <v>54</v>
      </c>
      <c r="E201" s="70">
        <v>500</v>
      </c>
      <c r="G201"/>
    </row>
    <row r="202" spans="1:7" ht="12.75">
      <c r="A202"/>
      <c r="B202"/>
      <c r="C202" s="6">
        <v>4420</v>
      </c>
      <c r="D202" t="s">
        <v>76</v>
      </c>
      <c r="E202" s="70">
        <v>0</v>
      </c>
      <c r="G202"/>
    </row>
    <row r="203" spans="1:7" ht="12.75">
      <c r="A203"/>
      <c r="B203"/>
      <c r="C203" s="6">
        <v>4430</v>
      </c>
      <c r="D203" t="s">
        <v>55</v>
      </c>
      <c r="E203" s="70">
        <v>10151</v>
      </c>
      <c r="G203"/>
    </row>
    <row r="204" spans="1:7" ht="12.75">
      <c r="A204"/>
      <c r="B204"/>
      <c r="C204" s="6">
        <v>4440</v>
      </c>
      <c r="D204" t="s">
        <v>56</v>
      </c>
      <c r="E204" s="70">
        <v>269792</v>
      </c>
      <c r="G204"/>
    </row>
    <row r="205" spans="1:7" ht="12.75">
      <c r="A205"/>
      <c r="B205"/>
      <c r="C205" s="6">
        <v>4700</v>
      </c>
      <c r="D205" t="s">
        <v>187</v>
      </c>
      <c r="E205" s="70">
        <v>0</v>
      </c>
      <c r="G205"/>
    </row>
    <row r="206" spans="1:7" ht="12.75">
      <c r="A206"/>
      <c r="B206"/>
      <c r="D206" t="s">
        <v>188</v>
      </c>
      <c r="G206"/>
    </row>
    <row r="207" spans="1:7" ht="12.75">
      <c r="A207"/>
      <c r="B207"/>
      <c r="C207" s="6">
        <v>4710</v>
      </c>
      <c r="D207" t="s">
        <v>341</v>
      </c>
      <c r="E207" s="70">
        <v>8100</v>
      </c>
      <c r="G207"/>
    </row>
    <row r="208" spans="1:7" ht="12.75">
      <c r="A208"/>
      <c r="B208" s="7">
        <v>80101</v>
      </c>
      <c r="C208" s="7"/>
      <c r="D208" s="5" t="s">
        <v>391</v>
      </c>
      <c r="E208" s="77">
        <f>E209</f>
        <v>284400</v>
      </c>
      <c r="G208"/>
    </row>
    <row r="209" spans="1:7" ht="12.75">
      <c r="A209"/>
      <c r="C209" s="6">
        <v>6060</v>
      </c>
      <c r="D209" t="s">
        <v>392</v>
      </c>
      <c r="E209" s="70">
        <v>284400</v>
      </c>
      <c r="G209"/>
    </row>
    <row r="210" spans="1:7" ht="12.75">
      <c r="A210"/>
      <c r="B210" s="7">
        <v>80146</v>
      </c>
      <c r="C210" s="7"/>
      <c r="D210" s="5" t="s">
        <v>140</v>
      </c>
      <c r="E210" s="75">
        <f>SUM(E211:E215)</f>
        <v>42860</v>
      </c>
      <c r="G210"/>
    </row>
    <row r="211" spans="1:7" ht="12.75">
      <c r="A211"/>
      <c r="B211" s="7"/>
      <c r="C211" s="47">
        <v>4210</v>
      </c>
      <c r="D211" t="s">
        <v>50</v>
      </c>
      <c r="E211" s="79">
        <v>11625</v>
      </c>
      <c r="G211"/>
    </row>
    <row r="212" spans="1:7" ht="12.75">
      <c r="A212"/>
      <c r="B212" s="7"/>
      <c r="C212" s="6">
        <v>4300</v>
      </c>
      <c r="D212" t="s">
        <v>53</v>
      </c>
      <c r="E212" s="79">
        <v>840</v>
      </c>
      <c r="G212"/>
    </row>
    <row r="213" spans="1:7" ht="12.75">
      <c r="A213"/>
      <c r="C213" s="6">
        <v>4410</v>
      </c>
      <c r="D213" t="s">
        <v>54</v>
      </c>
      <c r="E213" s="70">
        <v>1171</v>
      </c>
      <c r="G213"/>
    </row>
    <row r="214" spans="1:7" ht="12.75">
      <c r="A214"/>
      <c r="C214" s="6">
        <v>4700</v>
      </c>
      <c r="D214" t="s">
        <v>187</v>
      </c>
      <c r="E214" s="70">
        <v>29224</v>
      </c>
      <c r="G214"/>
    </row>
    <row r="215" spans="1:7" ht="12.75">
      <c r="A215"/>
      <c r="D215" t="s">
        <v>188</v>
      </c>
      <c r="G215"/>
    </row>
    <row r="216" spans="1:7" ht="12.75">
      <c r="A216"/>
      <c r="B216" s="52">
        <v>80148</v>
      </c>
      <c r="C216" s="52"/>
      <c r="D216" s="51" t="s">
        <v>233</v>
      </c>
      <c r="E216" s="77">
        <f>SUM(E217:E227)</f>
        <v>425973</v>
      </c>
      <c r="G216"/>
    </row>
    <row r="217" spans="1:7" ht="12.75">
      <c r="A217"/>
      <c r="B217" s="52"/>
      <c r="C217" s="6">
        <v>3020</v>
      </c>
      <c r="D217" t="s">
        <v>43</v>
      </c>
      <c r="E217" s="99">
        <v>5750</v>
      </c>
      <c r="G217"/>
    </row>
    <row r="218" spans="1:7" ht="12.75">
      <c r="A218"/>
      <c r="C218" s="6">
        <v>4010</v>
      </c>
      <c r="D218" t="s">
        <v>44</v>
      </c>
      <c r="E218" s="70">
        <v>323520</v>
      </c>
      <c r="G218"/>
    </row>
    <row r="219" spans="1:7" ht="12.75">
      <c r="A219"/>
      <c r="C219" s="6">
        <v>4040</v>
      </c>
      <c r="D219" t="s">
        <v>45</v>
      </c>
      <c r="E219" s="70">
        <v>20846</v>
      </c>
      <c r="G219"/>
    </row>
    <row r="220" spans="1:7" ht="12.75">
      <c r="A220"/>
      <c r="C220" s="6">
        <v>4110</v>
      </c>
      <c r="D220" t="s">
        <v>46</v>
      </c>
      <c r="E220" s="70">
        <v>49400</v>
      </c>
      <c r="G220"/>
    </row>
    <row r="221" spans="1:7" ht="12.75">
      <c r="A221"/>
      <c r="C221" s="6">
        <v>4120</v>
      </c>
      <c r="D221" t="s">
        <v>348</v>
      </c>
      <c r="E221" s="70">
        <v>3680</v>
      </c>
      <c r="G221"/>
    </row>
    <row r="222" spans="1:7" ht="12.75">
      <c r="A222"/>
      <c r="C222" s="6">
        <v>4210</v>
      </c>
      <c r="D222" t="s">
        <v>50</v>
      </c>
      <c r="E222" s="70">
        <v>4000</v>
      </c>
      <c r="G222"/>
    </row>
    <row r="223" spans="1:7" ht="12.75">
      <c r="A223"/>
      <c r="C223" s="6">
        <v>4260</v>
      </c>
      <c r="D223" t="s">
        <v>51</v>
      </c>
      <c r="E223" s="70">
        <v>6000</v>
      </c>
      <c r="G223"/>
    </row>
    <row r="224" spans="1:7" ht="12.75">
      <c r="A224"/>
      <c r="C224" s="6">
        <v>4270</v>
      </c>
      <c r="D224" t="s">
        <v>52</v>
      </c>
      <c r="E224" s="70">
        <v>450</v>
      </c>
      <c r="G224"/>
    </row>
    <row r="225" spans="1:7" ht="12.75">
      <c r="A225"/>
      <c r="C225" s="6">
        <v>4300</v>
      </c>
      <c r="D225" t="s">
        <v>53</v>
      </c>
      <c r="E225" s="70">
        <v>700</v>
      </c>
      <c r="G225"/>
    </row>
    <row r="226" spans="1:7" ht="12.75">
      <c r="A226"/>
      <c r="C226" s="6">
        <v>4440</v>
      </c>
      <c r="D226" t="s">
        <v>56</v>
      </c>
      <c r="E226" s="70">
        <v>11627</v>
      </c>
      <c r="G226"/>
    </row>
    <row r="227" spans="3:7" ht="12.75">
      <c r="C227" s="6">
        <v>4710</v>
      </c>
      <c r="D227" t="s">
        <v>341</v>
      </c>
      <c r="E227" s="70">
        <v>0</v>
      </c>
      <c r="G227"/>
    </row>
    <row r="228" spans="2:7" ht="12.75">
      <c r="B228" s="52">
        <v>80150</v>
      </c>
      <c r="C228" s="52"/>
      <c r="D228" s="109" t="s">
        <v>286</v>
      </c>
      <c r="E228" s="77">
        <f>SUM(E232:E241)</f>
        <v>645975</v>
      </c>
      <c r="G228"/>
    </row>
    <row r="229" spans="4:7" ht="12.75">
      <c r="D229" s="109" t="s">
        <v>289</v>
      </c>
      <c r="G229"/>
    </row>
    <row r="230" spans="4:7" ht="12.75">
      <c r="D230" s="109" t="s">
        <v>290</v>
      </c>
      <c r="G230"/>
    </row>
    <row r="231" spans="4:7" ht="12.75">
      <c r="D231" s="110" t="s">
        <v>291</v>
      </c>
      <c r="G231"/>
    </row>
    <row r="232" spans="3:7" ht="12.75">
      <c r="C232" s="6">
        <v>3020</v>
      </c>
      <c r="D232" t="s">
        <v>43</v>
      </c>
      <c r="E232" s="70">
        <v>27000</v>
      </c>
      <c r="G232"/>
    </row>
    <row r="233" spans="3:7" ht="12.75">
      <c r="C233" s="6">
        <v>4010</v>
      </c>
      <c r="D233" t="s">
        <v>44</v>
      </c>
      <c r="E233" s="70">
        <v>471728</v>
      </c>
      <c r="G233"/>
    </row>
    <row r="234" spans="3:7" ht="12.75">
      <c r="C234" s="6">
        <v>4040</v>
      </c>
      <c r="D234" t="s">
        <v>45</v>
      </c>
      <c r="E234" s="70">
        <v>35198</v>
      </c>
      <c r="G234"/>
    </row>
    <row r="235" spans="3:7" ht="12.75">
      <c r="C235" s="6">
        <v>4110</v>
      </c>
      <c r="D235" t="s">
        <v>46</v>
      </c>
      <c r="E235" s="70">
        <v>75760</v>
      </c>
      <c r="G235"/>
    </row>
    <row r="236" spans="3:7" ht="12.75">
      <c r="C236" s="6">
        <v>4120</v>
      </c>
      <c r="D236" t="s">
        <v>348</v>
      </c>
      <c r="E236" s="70">
        <v>8200</v>
      </c>
      <c r="G236"/>
    </row>
    <row r="237" spans="3:7" ht="12.75">
      <c r="C237" s="6">
        <v>4240</v>
      </c>
      <c r="D237" t="s">
        <v>285</v>
      </c>
      <c r="E237" s="70">
        <v>1000</v>
      </c>
      <c r="G237"/>
    </row>
    <row r="238" spans="3:7" ht="12.75">
      <c r="C238" s="6">
        <v>4270</v>
      </c>
      <c r="D238" t="s">
        <v>52</v>
      </c>
      <c r="E238" s="70">
        <v>2000</v>
      </c>
      <c r="G238"/>
    </row>
    <row r="239" spans="3:7" ht="12.75">
      <c r="C239" s="6">
        <v>4300</v>
      </c>
      <c r="D239" t="s">
        <v>53</v>
      </c>
      <c r="E239" s="70">
        <v>1000</v>
      </c>
      <c r="G239"/>
    </row>
    <row r="240" spans="3:7" ht="12.75">
      <c r="C240" s="6">
        <v>4440</v>
      </c>
      <c r="D240" t="s">
        <v>56</v>
      </c>
      <c r="E240" s="70">
        <v>23529</v>
      </c>
      <c r="G240"/>
    </row>
    <row r="241" spans="3:7" ht="12.75">
      <c r="C241" s="6">
        <v>4710</v>
      </c>
      <c r="D241" t="s">
        <v>341</v>
      </c>
      <c r="E241" s="70">
        <v>560</v>
      </c>
      <c r="G241"/>
    </row>
    <row r="242" spans="1:5" s="51" customFormat="1" ht="12.75">
      <c r="A242" s="52"/>
      <c r="B242" s="52">
        <v>80153</v>
      </c>
      <c r="C242" s="52"/>
      <c r="D242" s="51" t="s">
        <v>382</v>
      </c>
      <c r="E242" s="77">
        <f>E245</f>
        <v>125125.11</v>
      </c>
    </row>
    <row r="243" spans="1:5" s="51" customFormat="1" ht="12.75">
      <c r="A243" s="52"/>
      <c r="B243" s="52"/>
      <c r="C243" s="52"/>
      <c r="D243" s="51" t="s">
        <v>383</v>
      </c>
      <c r="E243" s="77"/>
    </row>
    <row r="244" spans="1:5" s="51" customFormat="1" ht="12.75">
      <c r="A244" s="52"/>
      <c r="B244" s="52"/>
      <c r="C244" s="52"/>
      <c r="D244" s="51" t="s">
        <v>379</v>
      </c>
      <c r="E244" s="77"/>
    </row>
    <row r="245" spans="3:7" ht="12.75">
      <c r="C245" s="6">
        <v>4240</v>
      </c>
      <c r="D245" t="s">
        <v>285</v>
      </c>
      <c r="E245" s="70">
        <v>125125.11</v>
      </c>
      <c r="G245"/>
    </row>
    <row r="247" spans="1:7" ht="12.75">
      <c r="A247" s="7">
        <v>854</v>
      </c>
      <c r="B247" s="7"/>
      <c r="C247" s="7"/>
      <c r="D247" s="5" t="s">
        <v>57</v>
      </c>
      <c r="E247" s="75">
        <f>SUM(+E248+E261)</f>
        <v>500381</v>
      </c>
      <c r="G247"/>
    </row>
    <row r="248" spans="1:7" s="5" customFormat="1" ht="12.75">
      <c r="A248" s="7"/>
      <c r="B248" s="7">
        <v>85401</v>
      </c>
      <c r="C248" s="7"/>
      <c r="D248" s="5" t="s">
        <v>58</v>
      </c>
      <c r="E248" s="75">
        <f>SUM(E249:E260)</f>
        <v>388381</v>
      </c>
      <c r="G248" s="75"/>
    </row>
    <row r="249" spans="3:5" ht="12.75">
      <c r="C249" s="6">
        <v>3020</v>
      </c>
      <c r="D249" t="s">
        <v>43</v>
      </c>
      <c r="E249" s="70">
        <v>400</v>
      </c>
    </row>
    <row r="250" spans="3:5" ht="12.75">
      <c r="C250" s="6">
        <v>4010</v>
      </c>
      <c r="D250" t="s">
        <v>44</v>
      </c>
      <c r="E250" s="70">
        <v>256350</v>
      </c>
    </row>
    <row r="251" spans="3:5" ht="12.75">
      <c r="C251" s="6">
        <v>4040</v>
      </c>
      <c r="D251" t="s">
        <v>45</v>
      </c>
      <c r="E251" s="70">
        <v>22972</v>
      </c>
    </row>
    <row r="252" spans="3:5" ht="12.75">
      <c r="C252" s="6">
        <v>4110</v>
      </c>
      <c r="D252" t="s">
        <v>46</v>
      </c>
      <c r="E252" s="70">
        <v>43550</v>
      </c>
    </row>
    <row r="253" spans="3:5" ht="12.75">
      <c r="C253" s="6">
        <v>4120</v>
      </c>
      <c r="D253" t="s">
        <v>348</v>
      </c>
      <c r="E253" s="70">
        <v>3700</v>
      </c>
    </row>
    <row r="254" spans="3:5" ht="12.75">
      <c r="C254" s="6">
        <v>4210</v>
      </c>
      <c r="D254" t="s">
        <v>50</v>
      </c>
      <c r="E254" s="70">
        <v>3250</v>
      </c>
    </row>
    <row r="255" spans="3:5" ht="12.75">
      <c r="C255" s="6">
        <v>4240</v>
      </c>
      <c r="D255" t="s">
        <v>285</v>
      </c>
      <c r="E255" s="70">
        <v>2000</v>
      </c>
    </row>
    <row r="256" spans="3:5" ht="12.75">
      <c r="C256" s="6">
        <v>4260</v>
      </c>
      <c r="D256" t="s">
        <v>51</v>
      </c>
      <c r="E256" s="70">
        <v>40998</v>
      </c>
    </row>
    <row r="257" spans="3:5" ht="12.75">
      <c r="C257" s="6">
        <v>4270</v>
      </c>
      <c r="D257" t="s">
        <v>52</v>
      </c>
      <c r="E257" s="70">
        <v>0</v>
      </c>
    </row>
    <row r="258" spans="3:5" ht="12.75">
      <c r="C258" s="6">
        <v>4300</v>
      </c>
      <c r="D258" t="s">
        <v>53</v>
      </c>
      <c r="E258" s="70">
        <v>0</v>
      </c>
    </row>
    <row r="259" spans="3:5" ht="12.75">
      <c r="C259" s="6">
        <v>4440</v>
      </c>
      <c r="D259" t="s">
        <v>56</v>
      </c>
      <c r="E259" s="70">
        <v>15141</v>
      </c>
    </row>
    <row r="260" spans="3:5" ht="12.75">
      <c r="C260" s="6">
        <v>4710</v>
      </c>
      <c r="D260" t="s">
        <v>341</v>
      </c>
      <c r="E260" s="70">
        <v>20</v>
      </c>
    </row>
    <row r="261" spans="2:5" ht="12.75">
      <c r="B261" s="52">
        <v>85416</v>
      </c>
      <c r="C261" s="52"/>
      <c r="D261" s="51" t="s">
        <v>323</v>
      </c>
      <c r="E261" s="77">
        <f>SUM(E262:E262)</f>
        <v>112000</v>
      </c>
    </row>
    <row r="262" spans="3:5" ht="12.75">
      <c r="C262" s="6">
        <v>3240</v>
      </c>
      <c r="D262" s="53" t="s">
        <v>163</v>
      </c>
      <c r="E262" s="70">
        <v>112000</v>
      </c>
    </row>
    <row r="271" ht="12.75">
      <c r="E271" s="70" t="s">
        <v>24</v>
      </c>
    </row>
    <row r="272" spans="4:5" ht="12.75">
      <c r="D272" s="7" t="s">
        <v>336</v>
      </c>
      <c r="E272" s="70" t="s">
        <v>394</v>
      </c>
    </row>
    <row r="273" spans="4:5" ht="12.75">
      <c r="D273" s="9" t="s">
        <v>10</v>
      </c>
      <c r="E273" s="70" t="s">
        <v>145</v>
      </c>
    </row>
    <row r="274" spans="4:5" ht="12.75">
      <c r="D274" s="2"/>
      <c r="E274" s="70" t="s">
        <v>395</v>
      </c>
    </row>
    <row r="275" spans="1:5" ht="12.75">
      <c r="A275" s="1" t="s">
        <v>0</v>
      </c>
      <c r="B275" s="1" t="s">
        <v>4</v>
      </c>
      <c r="C275" s="1" t="s">
        <v>5</v>
      </c>
      <c r="D275" s="1" t="s">
        <v>6</v>
      </c>
      <c r="E275" s="72" t="s">
        <v>7</v>
      </c>
    </row>
    <row r="276" spans="1:5" ht="12.75">
      <c r="A276" s="7">
        <v>750</v>
      </c>
      <c r="D276" s="5" t="s">
        <v>298</v>
      </c>
      <c r="E276" s="75">
        <f>E277</f>
        <v>1405604</v>
      </c>
    </row>
    <row r="277" spans="1:7" s="5" customFormat="1" ht="12.75">
      <c r="A277" s="7"/>
      <c r="B277" s="7">
        <v>75085</v>
      </c>
      <c r="C277" s="7"/>
      <c r="D277" s="5" t="s">
        <v>297</v>
      </c>
      <c r="E277" s="75">
        <f>SUM(E278:E295)</f>
        <v>1405604</v>
      </c>
      <c r="G277" s="75"/>
    </row>
    <row r="278" spans="1:7" s="5" customFormat="1" ht="12.75">
      <c r="A278" s="7"/>
      <c r="B278" s="7"/>
      <c r="C278" s="6">
        <v>3020</v>
      </c>
      <c r="D278" t="s">
        <v>43</v>
      </c>
      <c r="E278" s="79">
        <v>3688</v>
      </c>
      <c r="G278" s="75"/>
    </row>
    <row r="279" spans="3:5" ht="12.75">
      <c r="C279" s="6">
        <v>4010</v>
      </c>
      <c r="D279" t="s">
        <v>44</v>
      </c>
      <c r="E279" s="70">
        <v>999145</v>
      </c>
    </row>
    <row r="280" spans="1:7" ht="12.75">
      <c r="A280"/>
      <c r="B280"/>
      <c r="C280" s="6">
        <v>4040</v>
      </c>
      <c r="D280" t="s">
        <v>45</v>
      </c>
      <c r="E280" s="70">
        <v>73014</v>
      </c>
      <c r="G280"/>
    </row>
    <row r="281" spans="1:7" ht="12.75">
      <c r="A281"/>
      <c r="B281"/>
      <c r="C281" s="6">
        <v>4110</v>
      </c>
      <c r="D281" t="s">
        <v>46</v>
      </c>
      <c r="E281" s="70">
        <v>163000</v>
      </c>
      <c r="G281"/>
    </row>
    <row r="282" spans="1:7" ht="12.75">
      <c r="A282"/>
      <c r="B282"/>
      <c r="C282" s="6">
        <v>4120</v>
      </c>
      <c r="D282" t="s">
        <v>348</v>
      </c>
      <c r="E282" s="70">
        <v>18200</v>
      </c>
      <c r="G282"/>
    </row>
    <row r="283" spans="1:7" ht="12.75">
      <c r="A283"/>
      <c r="B283"/>
      <c r="C283" s="6">
        <v>4170</v>
      </c>
      <c r="D283" t="s">
        <v>164</v>
      </c>
      <c r="E283" s="70">
        <v>5000</v>
      </c>
      <c r="G283"/>
    </row>
    <row r="284" spans="1:7" ht="12.75">
      <c r="A284"/>
      <c r="B284"/>
      <c r="C284" s="6">
        <v>4210</v>
      </c>
      <c r="D284" t="s">
        <v>50</v>
      </c>
      <c r="E284" s="70">
        <v>27400</v>
      </c>
      <c r="G284"/>
    </row>
    <row r="285" spans="1:7" ht="12.75">
      <c r="A285"/>
      <c r="B285"/>
      <c r="C285" s="6">
        <v>4260</v>
      </c>
      <c r="D285" t="s">
        <v>51</v>
      </c>
      <c r="E285" s="70">
        <v>30000</v>
      </c>
      <c r="G285"/>
    </row>
    <row r="286" spans="1:7" ht="12.75">
      <c r="A286"/>
      <c r="B286"/>
      <c r="C286" s="6">
        <v>4270</v>
      </c>
      <c r="D286" t="s">
        <v>52</v>
      </c>
      <c r="E286" s="70">
        <v>12400</v>
      </c>
      <c r="G286"/>
    </row>
    <row r="287" spans="1:7" ht="12.75">
      <c r="A287"/>
      <c r="B287"/>
      <c r="C287" s="6">
        <v>4280</v>
      </c>
      <c r="D287" t="s">
        <v>180</v>
      </c>
      <c r="E287" s="70">
        <v>2000</v>
      </c>
      <c r="G287"/>
    </row>
    <row r="288" spans="1:7" ht="12.75">
      <c r="A288"/>
      <c r="B288"/>
      <c r="C288" s="6">
        <v>4300</v>
      </c>
      <c r="D288" t="s">
        <v>53</v>
      </c>
      <c r="E288" s="70">
        <v>35112</v>
      </c>
      <c r="G288"/>
    </row>
    <row r="289" spans="1:7" ht="12.75">
      <c r="A289"/>
      <c r="B289"/>
      <c r="C289" s="6">
        <v>4360</v>
      </c>
      <c r="D289" t="s">
        <v>227</v>
      </c>
      <c r="E289" s="70">
        <v>5000</v>
      </c>
      <c r="G289"/>
    </row>
    <row r="290" spans="1:7" ht="12.75">
      <c r="A290"/>
      <c r="B290"/>
      <c r="C290" s="6">
        <v>4410</v>
      </c>
      <c r="D290" t="s">
        <v>54</v>
      </c>
      <c r="E290" s="70">
        <v>2500</v>
      </c>
      <c r="G290"/>
    </row>
    <row r="291" spans="1:7" ht="12.75">
      <c r="A291"/>
      <c r="B291"/>
      <c r="C291" s="6">
        <v>4430</v>
      </c>
      <c r="D291" t="s">
        <v>55</v>
      </c>
      <c r="E291" s="70">
        <v>1341</v>
      </c>
      <c r="G291"/>
    </row>
    <row r="292" spans="1:7" ht="12.75">
      <c r="A292"/>
      <c r="B292"/>
      <c r="C292" s="6">
        <v>4440</v>
      </c>
      <c r="D292" t="s">
        <v>56</v>
      </c>
      <c r="E292" s="70">
        <v>24804</v>
      </c>
      <c r="G292"/>
    </row>
    <row r="293" spans="1:7" ht="12.75">
      <c r="A293"/>
      <c r="B293"/>
      <c r="C293" s="6">
        <v>4700</v>
      </c>
      <c r="D293" t="s">
        <v>187</v>
      </c>
      <c r="E293" s="70">
        <v>3000</v>
      </c>
      <c r="G293"/>
    </row>
    <row r="294" spans="1:7" ht="12.75">
      <c r="A294"/>
      <c r="B294"/>
      <c r="D294" t="s">
        <v>188</v>
      </c>
      <c r="G294"/>
    </row>
    <row r="295" spans="1:7" ht="12.75">
      <c r="A295"/>
      <c r="B295"/>
      <c r="C295" s="6">
        <v>4710</v>
      </c>
      <c r="D295" t="s">
        <v>341</v>
      </c>
      <c r="E295" s="70">
        <v>0</v>
      </c>
      <c r="G295"/>
    </row>
    <row r="296" spans="1:7" s="51" customFormat="1" ht="12.75">
      <c r="A296" s="52">
        <v>801</v>
      </c>
      <c r="B296" s="52"/>
      <c r="C296" s="52"/>
      <c r="D296" s="51" t="s">
        <v>11</v>
      </c>
      <c r="E296" s="77">
        <f>E297+E311</f>
        <v>326205</v>
      </c>
      <c r="G296" s="77"/>
    </row>
    <row r="297" spans="1:7" s="5" customFormat="1" ht="12.75">
      <c r="A297" s="7"/>
      <c r="B297" s="7">
        <v>80113</v>
      </c>
      <c r="C297" s="7"/>
      <c r="D297" s="5" t="s">
        <v>146</v>
      </c>
      <c r="E297" s="75">
        <f>SUM(E298:E310)</f>
        <v>92725</v>
      </c>
      <c r="G297" s="75"/>
    </row>
    <row r="298" spans="1:7" s="68" customFormat="1" ht="12.75">
      <c r="A298" s="69"/>
      <c r="B298" s="69"/>
      <c r="C298" s="69">
        <v>3030</v>
      </c>
      <c r="D298" s="68" t="s">
        <v>266</v>
      </c>
      <c r="E298" s="99">
        <v>1000</v>
      </c>
      <c r="G298" s="99"/>
    </row>
    <row r="299" spans="1:7" s="5" customFormat="1" ht="12.75">
      <c r="A299" s="7"/>
      <c r="B299" s="7"/>
      <c r="C299" s="6">
        <v>4010</v>
      </c>
      <c r="D299" t="s">
        <v>44</v>
      </c>
      <c r="E299" s="78">
        <v>60871</v>
      </c>
      <c r="G299" s="75"/>
    </row>
    <row r="300" spans="1:7" s="5" customFormat="1" ht="12.75">
      <c r="A300" s="7"/>
      <c r="B300" s="7"/>
      <c r="C300" s="6">
        <v>4040</v>
      </c>
      <c r="D300" t="s">
        <v>45</v>
      </c>
      <c r="E300" s="78">
        <v>4650</v>
      </c>
      <c r="G300" s="75"/>
    </row>
    <row r="301" spans="1:7" s="5" customFormat="1" ht="12.75">
      <c r="A301" s="7"/>
      <c r="B301" s="7"/>
      <c r="C301" s="6">
        <v>4110</v>
      </c>
      <c r="D301" t="s">
        <v>46</v>
      </c>
      <c r="E301" s="78">
        <v>11000</v>
      </c>
      <c r="G301" s="75"/>
    </row>
    <row r="302" spans="1:7" s="5" customFormat="1" ht="12.75">
      <c r="A302" s="7"/>
      <c r="B302" s="7"/>
      <c r="C302" s="6">
        <v>4120</v>
      </c>
      <c r="D302" t="s">
        <v>348</v>
      </c>
      <c r="E302" s="78">
        <v>1400</v>
      </c>
      <c r="G302" s="75"/>
    </row>
    <row r="303" spans="1:7" s="5" customFormat="1" ht="12.75">
      <c r="A303" s="7"/>
      <c r="B303" s="7"/>
      <c r="C303" s="6">
        <v>4170</v>
      </c>
      <c r="D303" t="s">
        <v>164</v>
      </c>
      <c r="E303" s="78">
        <v>0</v>
      </c>
      <c r="G303" s="75"/>
    </row>
    <row r="304" spans="1:7" s="5" customFormat="1" ht="12.75">
      <c r="A304" s="7"/>
      <c r="B304" s="7"/>
      <c r="C304" s="6">
        <v>4210</v>
      </c>
      <c r="D304" t="s">
        <v>50</v>
      </c>
      <c r="E304" s="78">
        <v>7000</v>
      </c>
      <c r="G304" s="75"/>
    </row>
    <row r="305" spans="1:7" s="5" customFormat="1" ht="12.75">
      <c r="A305" s="7"/>
      <c r="B305" s="7"/>
      <c r="C305" s="6">
        <v>4270</v>
      </c>
      <c r="D305" t="s">
        <v>52</v>
      </c>
      <c r="E305" s="78">
        <v>120</v>
      </c>
      <c r="G305" s="75"/>
    </row>
    <row r="306" spans="1:7" s="5" customFormat="1" ht="12.75">
      <c r="A306" s="7"/>
      <c r="B306" s="7"/>
      <c r="C306" s="6">
        <v>4280</v>
      </c>
      <c r="D306" t="s">
        <v>180</v>
      </c>
      <c r="E306" s="78">
        <v>0</v>
      </c>
      <c r="G306" s="75"/>
    </row>
    <row r="307" spans="1:7" s="5" customFormat="1" ht="12.75">
      <c r="A307" s="7"/>
      <c r="B307" s="7"/>
      <c r="C307" s="6">
        <v>4300</v>
      </c>
      <c r="D307" t="s">
        <v>53</v>
      </c>
      <c r="E307" s="78">
        <v>2000</v>
      </c>
      <c r="G307" s="75"/>
    </row>
    <row r="308" spans="3:5" ht="12.75">
      <c r="C308" s="6">
        <v>4430</v>
      </c>
      <c r="D308" t="s">
        <v>55</v>
      </c>
      <c r="E308" s="78">
        <v>2359</v>
      </c>
    </row>
    <row r="309" spans="3:5" ht="12.75">
      <c r="C309" s="6">
        <v>4440</v>
      </c>
      <c r="D309" t="s">
        <v>56</v>
      </c>
      <c r="E309" s="78">
        <v>2325</v>
      </c>
    </row>
    <row r="310" spans="3:5" ht="12.75">
      <c r="C310" s="6">
        <v>4710</v>
      </c>
      <c r="D310" t="s">
        <v>341</v>
      </c>
      <c r="E310" s="78">
        <v>0</v>
      </c>
    </row>
    <row r="311" spans="1:7" s="5" customFormat="1" ht="12.75">
      <c r="A311" s="7"/>
      <c r="B311" s="7">
        <v>80195</v>
      </c>
      <c r="C311" s="7"/>
      <c r="D311" s="5" t="s">
        <v>1</v>
      </c>
      <c r="E311" s="75">
        <f>SUM(E312:E315)</f>
        <v>233480</v>
      </c>
      <c r="G311" s="75"/>
    </row>
    <row r="312" spans="3:7" ht="12.75">
      <c r="C312" s="6">
        <v>4210</v>
      </c>
      <c r="D312" t="s">
        <v>50</v>
      </c>
      <c r="E312" s="70">
        <v>5500</v>
      </c>
      <c r="G312"/>
    </row>
    <row r="313" spans="3:7" ht="12.75">
      <c r="C313" s="6">
        <v>4300</v>
      </c>
      <c r="D313" t="s">
        <v>53</v>
      </c>
      <c r="E313" s="70">
        <v>3500</v>
      </c>
      <c r="G313"/>
    </row>
    <row r="314" spans="3:7" ht="12.75">
      <c r="C314" s="6">
        <v>4360</v>
      </c>
      <c r="D314" t="s">
        <v>227</v>
      </c>
      <c r="E314" s="70">
        <v>3000</v>
      </c>
      <c r="G314"/>
    </row>
    <row r="315" spans="3:7" ht="12.75">
      <c r="C315" s="6">
        <v>4440</v>
      </c>
      <c r="D315" t="s">
        <v>56</v>
      </c>
      <c r="E315" s="70">
        <v>221480</v>
      </c>
      <c r="G315"/>
    </row>
    <row r="316" spans="1:7" ht="12.75">
      <c r="A316" s="7"/>
      <c r="D316" s="53"/>
      <c r="E316" s="79"/>
      <c r="G316"/>
    </row>
    <row r="317" spans="1:7" ht="12.75">
      <c r="A317" s="7"/>
      <c r="D317" s="53"/>
      <c r="E317" s="79"/>
      <c r="G317"/>
    </row>
    <row r="318" spans="1:7" ht="12.75">
      <c r="A318" s="7"/>
      <c r="D318" s="68"/>
      <c r="E318" s="79"/>
      <c r="G318"/>
    </row>
    <row r="319" spans="1:7" ht="12.75">
      <c r="A319" s="7"/>
      <c r="D319" s="68"/>
      <c r="E319" s="79"/>
      <c r="G319"/>
    </row>
    <row r="320" spans="1:7" ht="12.75">
      <c r="A320" s="7"/>
      <c r="D320" s="68"/>
      <c r="E320" s="79"/>
      <c r="G320"/>
    </row>
    <row r="321" spans="1:7" ht="12.75">
      <c r="A321" s="7"/>
      <c r="D321" s="68"/>
      <c r="E321" s="79"/>
      <c r="G321"/>
    </row>
    <row r="322" spans="1:7" ht="12.75">
      <c r="A322" s="7"/>
      <c r="D322" s="68"/>
      <c r="E322" s="79"/>
      <c r="G322"/>
    </row>
    <row r="323" spans="1:7" ht="12.75">
      <c r="A323" s="7"/>
      <c r="E323" s="75"/>
      <c r="G323"/>
    </row>
    <row r="324" spans="1:7" ht="12.75">
      <c r="A324" s="7"/>
      <c r="E324" s="75"/>
      <c r="G324"/>
    </row>
    <row r="325" spans="1:7" ht="12.75">
      <c r="A325" s="7"/>
      <c r="E325" s="75"/>
      <c r="G325"/>
    </row>
    <row r="326" spans="1:7" ht="12.75">
      <c r="A326" s="7"/>
      <c r="E326" s="75"/>
      <c r="G326"/>
    </row>
    <row r="327" spans="1:7" ht="12.75">
      <c r="A327" s="7"/>
      <c r="E327" s="75"/>
      <c r="G327"/>
    </row>
    <row r="328" spans="1:7" ht="12.75">
      <c r="A328" s="7"/>
      <c r="E328" s="75"/>
      <c r="G328"/>
    </row>
    <row r="329" spans="5:7" ht="12.75">
      <c r="E329" s="70" t="s">
        <v>27</v>
      </c>
      <c r="G329"/>
    </row>
    <row r="330" spans="4:7" ht="12.75">
      <c r="D330" s="7" t="s">
        <v>336</v>
      </c>
      <c r="E330" s="70" t="s">
        <v>394</v>
      </c>
      <c r="G330"/>
    </row>
    <row r="331" spans="4:7" ht="12.75">
      <c r="D331" s="9" t="s">
        <v>12</v>
      </c>
      <c r="E331" s="70" t="s">
        <v>145</v>
      </c>
      <c r="G331"/>
    </row>
    <row r="332" spans="4:7" ht="12.75">
      <c r="D332" s="2"/>
      <c r="E332" s="70" t="s">
        <v>395</v>
      </c>
      <c r="G332"/>
    </row>
    <row r="333" spans="4:7" ht="12.75">
      <c r="D333" s="2"/>
      <c r="G333"/>
    </row>
    <row r="334" spans="1:7" ht="12.75">
      <c r="A334" s="1" t="s">
        <v>0</v>
      </c>
      <c r="B334" s="1" t="s">
        <v>4</v>
      </c>
      <c r="C334" s="1" t="s">
        <v>5</v>
      </c>
      <c r="D334" s="1" t="s">
        <v>6</v>
      </c>
      <c r="E334" s="72" t="s">
        <v>7</v>
      </c>
      <c r="G334"/>
    </row>
    <row r="335" spans="1:7" ht="12.75">
      <c r="A335" s="7">
        <v>852</v>
      </c>
      <c r="B335" s="7"/>
      <c r="C335" s="7"/>
      <c r="D335" s="5" t="s">
        <v>153</v>
      </c>
      <c r="E335" s="75">
        <f>E336+E347</f>
        <v>457600</v>
      </c>
      <c r="G335"/>
    </row>
    <row r="336" spans="2:7" ht="12.75">
      <c r="B336" s="6">
        <v>85203</v>
      </c>
      <c r="D336" t="s">
        <v>141</v>
      </c>
      <c r="E336" s="78">
        <f>SUM(E337:E345)</f>
        <v>37000</v>
      </c>
      <c r="G336"/>
    </row>
    <row r="337" spans="3:7" ht="12.75">
      <c r="C337" s="6">
        <v>4010</v>
      </c>
      <c r="D337" t="s">
        <v>44</v>
      </c>
      <c r="E337" s="78">
        <v>0</v>
      </c>
      <c r="G337"/>
    </row>
    <row r="338" spans="3:7" ht="12.75">
      <c r="C338" s="6">
        <v>4110</v>
      </c>
      <c r="D338" t="s">
        <v>46</v>
      </c>
      <c r="E338" s="78">
        <v>1615</v>
      </c>
      <c r="G338"/>
    </row>
    <row r="339" spans="3:7" ht="12.75">
      <c r="C339" s="6">
        <v>4120</v>
      </c>
      <c r="D339" t="s">
        <v>348</v>
      </c>
      <c r="E339" s="78">
        <v>221</v>
      </c>
      <c r="G339"/>
    </row>
    <row r="340" spans="3:7" ht="12.75">
      <c r="C340" s="6">
        <v>4170</v>
      </c>
      <c r="D340" t="s">
        <v>164</v>
      </c>
      <c r="E340" s="78">
        <v>9000</v>
      </c>
      <c r="G340"/>
    </row>
    <row r="341" spans="3:7" ht="12.75">
      <c r="C341" s="6">
        <v>4210</v>
      </c>
      <c r="D341" t="s">
        <v>50</v>
      </c>
      <c r="E341" s="78">
        <v>6130</v>
      </c>
      <c r="G341"/>
    </row>
    <row r="342" spans="1:7" ht="12.75">
      <c r="A342" s="7"/>
      <c r="C342" s="6">
        <v>4220</v>
      </c>
      <c r="D342" t="s">
        <v>59</v>
      </c>
      <c r="E342" s="78">
        <v>12335</v>
      </c>
      <c r="G342"/>
    </row>
    <row r="343" spans="1:7" ht="12.75">
      <c r="A343" s="7"/>
      <c r="C343" s="6">
        <v>4260</v>
      </c>
      <c r="D343" t="s">
        <v>51</v>
      </c>
      <c r="E343" s="78">
        <v>6799</v>
      </c>
      <c r="G343"/>
    </row>
    <row r="344" spans="1:5" ht="12.75">
      <c r="A344" s="7"/>
      <c r="C344" s="6">
        <v>4360</v>
      </c>
      <c r="D344" t="s">
        <v>227</v>
      </c>
      <c r="E344" s="78">
        <v>900</v>
      </c>
    </row>
    <row r="345" spans="1:5" ht="12.75">
      <c r="A345" s="7"/>
      <c r="C345" s="6">
        <v>4430</v>
      </c>
      <c r="D345" t="s">
        <v>55</v>
      </c>
      <c r="E345" s="78">
        <v>0</v>
      </c>
    </row>
    <row r="346" spans="1:5" ht="12.75">
      <c r="A346" s="7"/>
      <c r="E346" s="75"/>
    </row>
    <row r="347" spans="1:7" s="5" customFormat="1" ht="12.75">
      <c r="A347" s="7">
        <v>852</v>
      </c>
      <c r="B347" s="7"/>
      <c r="C347" s="7"/>
      <c r="D347" s="5" t="s">
        <v>152</v>
      </c>
      <c r="E347" s="75">
        <f>SUM(E348)</f>
        <v>420600</v>
      </c>
      <c r="G347" s="75"/>
    </row>
    <row r="348" spans="2:5" ht="12.75">
      <c r="B348" s="6">
        <v>85203</v>
      </c>
      <c r="D348" t="s">
        <v>141</v>
      </c>
      <c r="E348" s="70">
        <f>SUM(E349:E367)</f>
        <v>420600</v>
      </c>
    </row>
    <row r="349" spans="3:5" ht="12.75">
      <c r="C349" s="6">
        <v>4010</v>
      </c>
      <c r="D349" t="s">
        <v>44</v>
      </c>
      <c r="E349" s="70">
        <v>258536</v>
      </c>
    </row>
    <row r="350" spans="3:5" ht="12.75">
      <c r="C350" s="6">
        <v>4040</v>
      </c>
      <c r="D350" t="s">
        <v>45</v>
      </c>
      <c r="E350" s="70">
        <v>22878</v>
      </c>
    </row>
    <row r="351" spans="3:5" ht="12.75">
      <c r="C351" s="6">
        <v>4110</v>
      </c>
      <c r="D351" t="s">
        <v>46</v>
      </c>
      <c r="E351" s="70">
        <v>50458</v>
      </c>
    </row>
    <row r="352" spans="3:5" ht="12.75">
      <c r="C352" s="6">
        <v>4120</v>
      </c>
      <c r="D352" t="s">
        <v>348</v>
      </c>
      <c r="E352" s="70">
        <v>6895</v>
      </c>
    </row>
    <row r="353" spans="3:5" ht="12.75">
      <c r="C353" s="6">
        <v>4210</v>
      </c>
      <c r="D353" t="s">
        <v>50</v>
      </c>
      <c r="E353" s="70">
        <v>6024</v>
      </c>
    </row>
    <row r="354" spans="3:5" ht="12.75">
      <c r="C354" s="6">
        <v>4220</v>
      </c>
      <c r="D354" t="s">
        <v>59</v>
      </c>
      <c r="E354" s="70">
        <v>32013</v>
      </c>
    </row>
    <row r="355" spans="3:5" ht="12.75">
      <c r="C355" s="6">
        <v>4260</v>
      </c>
      <c r="D355" t="s">
        <v>51</v>
      </c>
      <c r="E355" s="70">
        <v>12395</v>
      </c>
    </row>
    <row r="356" spans="3:5" ht="12.75">
      <c r="C356" s="6">
        <v>4270</v>
      </c>
      <c r="D356" t="s">
        <v>52</v>
      </c>
      <c r="E356" s="70">
        <v>4805</v>
      </c>
    </row>
    <row r="357" spans="3:5" ht="12.75">
      <c r="C357" s="6">
        <v>4280</v>
      </c>
      <c r="D357" t="s">
        <v>180</v>
      </c>
      <c r="E357" s="70">
        <v>70</v>
      </c>
    </row>
    <row r="358" spans="3:5" ht="12.75">
      <c r="C358" s="6">
        <v>4300</v>
      </c>
      <c r="D358" t="s">
        <v>53</v>
      </c>
      <c r="E358" s="70">
        <v>13407</v>
      </c>
    </row>
    <row r="359" spans="3:5" ht="12.75">
      <c r="C359" s="6">
        <v>4360</v>
      </c>
      <c r="D359" t="s">
        <v>227</v>
      </c>
      <c r="E359" s="70">
        <v>0</v>
      </c>
    </row>
    <row r="360" spans="1:7" ht="12.75">
      <c r="A360"/>
      <c r="B360"/>
      <c r="C360" s="6">
        <v>4410</v>
      </c>
      <c r="D360" t="s">
        <v>54</v>
      </c>
      <c r="E360" s="70">
        <v>1456</v>
      </c>
      <c r="G360"/>
    </row>
    <row r="361" spans="1:7" ht="12.75">
      <c r="A361"/>
      <c r="B361"/>
      <c r="C361" s="6">
        <v>4430</v>
      </c>
      <c r="D361" t="s">
        <v>55</v>
      </c>
      <c r="E361" s="70">
        <v>1475</v>
      </c>
      <c r="G361"/>
    </row>
    <row r="362" spans="1:7" ht="12.75">
      <c r="A362"/>
      <c r="B362"/>
      <c r="C362" s="6">
        <v>4440</v>
      </c>
      <c r="D362" t="s">
        <v>56</v>
      </c>
      <c r="E362" s="70">
        <v>7235</v>
      </c>
      <c r="G362"/>
    </row>
    <row r="363" spans="1:7" ht="12.75">
      <c r="A363"/>
      <c r="B363"/>
      <c r="C363" s="6">
        <v>4480</v>
      </c>
      <c r="D363" t="s">
        <v>63</v>
      </c>
      <c r="E363" s="70">
        <v>2053</v>
      </c>
      <c r="G363"/>
    </row>
    <row r="364" spans="1:7" ht="12.75">
      <c r="A364"/>
      <c r="B364"/>
      <c r="C364" s="6">
        <v>4520</v>
      </c>
      <c r="D364" t="s">
        <v>255</v>
      </c>
      <c r="E364" s="70">
        <v>0</v>
      </c>
      <c r="G364"/>
    </row>
    <row r="365" spans="1:7" ht="12.75">
      <c r="A365"/>
      <c r="B365"/>
      <c r="C365" s="6">
        <v>4700</v>
      </c>
      <c r="D365" t="s">
        <v>187</v>
      </c>
      <c r="E365" s="70">
        <v>900</v>
      </c>
      <c r="G365"/>
    </row>
    <row r="366" spans="1:7" ht="12.75">
      <c r="A366"/>
      <c r="B366"/>
      <c r="D366" t="s">
        <v>188</v>
      </c>
      <c r="G366"/>
    </row>
    <row r="367" spans="1:7" ht="12.75">
      <c r="A367"/>
      <c r="B367"/>
      <c r="C367" s="6">
        <v>4710</v>
      </c>
      <c r="D367" t="s">
        <v>341</v>
      </c>
      <c r="E367" s="70">
        <v>0</v>
      </c>
      <c r="G367"/>
    </row>
    <row r="393" ht="12.75">
      <c r="E393" s="70" t="s">
        <v>25</v>
      </c>
    </row>
    <row r="394" ht="12.75">
      <c r="E394" s="70" t="s">
        <v>394</v>
      </c>
    </row>
    <row r="395" spans="4:5" ht="12.75">
      <c r="D395" s="7" t="s">
        <v>336</v>
      </c>
      <c r="E395" s="70" t="s">
        <v>145</v>
      </c>
    </row>
    <row r="396" spans="4:5" ht="12.75">
      <c r="D396" s="7" t="s">
        <v>14</v>
      </c>
      <c r="E396" s="70" t="s">
        <v>395</v>
      </c>
    </row>
    <row r="397" spans="1:5" ht="12.75">
      <c r="A397" s="1" t="s">
        <v>0</v>
      </c>
      <c r="B397" s="1" t="s">
        <v>4</v>
      </c>
      <c r="C397" s="1" t="s">
        <v>5</v>
      </c>
      <c r="D397" s="1" t="s">
        <v>6</v>
      </c>
      <c r="E397" s="72" t="s">
        <v>7</v>
      </c>
    </row>
    <row r="398" spans="1:7" s="5" customFormat="1" ht="12.75">
      <c r="A398" s="7">
        <v>852</v>
      </c>
      <c r="B398" s="7"/>
      <c r="C398" s="7"/>
      <c r="D398" s="5" t="s">
        <v>151</v>
      </c>
      <c r="E398" s="75">
        <f>E424+E430+E457+E483+E399+E504+E428+E412+E469+E403+E454+E486+E494+E416</f>
        <v>7046217.09</v>
      </c>
      <c r="G398" s="75"/>
    </row>
    <row r="399" spans="1:7" s="2" customFormat="1" ht="12.75">
      <c r="A399" s="9"/>
      <c r="B399" s="9">
        <v>85202</v>
      </c>
      <c r="C399" s="9"/>
      <c r="D399" s="2" t="s">
        <v>158</v>
      </c>
      <c r="E399" s="78">
        <f>E400</f>
        <v>1349000</v>
      </c>
      <c r="G399" s="78"/>
    </row>
    <row r="400" spans="1:7" s="2" customFormat="1" ht="12.75">
      <c r="A400" s="9"/>
      <c r="B400" s="9"/>
      <c r="C400" s="9">
        <v>4330</v>
      </c>
      <c r="D400" s="2" t="s">
        <v>161</v>
      </c>
      <c r="E400" s="78">
        <v>1349000</v>
      </c>
      <c r="G400" s="78"/>
    </row>
    <row r="401" spans="1:7" s="5" customFormat="1" ht="13.5" customHeight="1">
      <c r="A401" s="7"/>
      <c r="B401" s="7"/>
      <c r="C401" s="6"/>
      <c r="D401" t="s">
        <v>162</v>
      </c>
      <c r="E401" s="78"/>
      <c r="G401" s="75"/>
    </row>
    <row r="402" spans="1:7" s="5" customFormat="1" ht="13.5" customHeight="1">
      <c r="A402" s="7"/>
      <c r="B402" s="7"/>
      <c r="C402" s="6"/>
      <c r="D402"/>
      <c r="E402" s="78"/>
      <c r="G402" s="75"/>
    </row>
    <row r="403" spans="1:7" s="5" customFormat="1" ht="13.5" customHeight="1">
      <c r="A403" s="7"/>
      <c r="B403" s="6">
        <v>85203</v>
      </c>
      <c r="C403" s="6"/>
      <c r="D403" t="s">
        <v>141</v>
      </c>
      <c r="E403" s="78">
        <f>SUM(E404:E409)</f>
        <v>306</v>
      </c>
      <c r="G403" s="75"/>
    </row>
    <row r="404" spans="1:7" s="5" customFormat="1" ht="13.5" customHeight="1">
      <c r="A404" s="7"/>
      <c r="B404" s="6"/>
      <c r="C404" s="6">
        <v>4010</v>
      </c>
      <c r="D404" t="s">
        <v>44</v>
      </c>
      <c r="E404" s="78">
        <v>260</v>
      </c>
      <c r="G404" s="75"/>
    </row>
    <row r="405" spans="1:7" s="5" customFormat="1" ht="13.5" customHeight="1">
      <c r="A405" s="7"/>
      <c r="B405" s="6"/>
      <c r="C405" s="6">
        <v>4110</v>
      </c>
      <c r="D405" t="s">
        <v>46</v>
      </c>
      <c r="E405" s="78">
        <v>46</v>
      </c>
      <c r="G405" s="75"/>
    </row>
    <row r="406" spans="1:7" s="5" customFormat="1" ht="13.5" customHeight="1">
      <c r="A406" s="7"/>
      <c r="B406" s="6"/>
      <c r="C406" s="6">
        <v>4210</v>
      </c>
      <c r="D406" t="s">
        <v>50</v>
      </c>
      <c r="E406" s="78">
        <v>0</v>
      </c>
      <c r="G406" s="75"/>
    </row>
    <row r="407" spans="1:7" s="5" customFormat="1" ht="13.5" customHeight="1">
      <c r="A407" s="7"/>
      <c r="B407" s="6"/>
      <c r="C407" s="6">
        <v>4220</v>
      </c>
      <c r="D407" t="s">
        <v>59</v>
      </c>
      <c r="E407" s="78">
        <v>0</v>
      </c>
      <c r="G407" s="75"/>
    </row>
    <row r="408" spans="1:7" s="5" customFormat="1" ht="13.5" customHeight="1">
      <c r="A408" s="7"/>
      <c r="B408" s="7"/>
      <c r="C408" s="6">
        <v>4300</v>
      </c>
      <c r="D408" t="s">
        <v>53</v>
      </c>
      <c r="E408" s="78">
        <v>0</v>
      </c>
      <c r="G408" s="75"/>
    </row>
    <row r="409" spans="1:7" s="5" customFormat="1" ht="13.5" customHeight="1">
      <c r="A409" s="7"/>
      <c r="B409" s="7"/>
      <c r="C409" s="6">
        <v>4400</v>
      </c>
      <c r="D409" t="s">
        <v>201</v>
      </c>
      <c r="E409" s="78">
        <v>0</v>
      </c>
      <c r="G409" s="75"/>
    </row>
    <row r="410" spans="1:7" s="5" customFormat="1" ht="13.5" customHeight="1">
      <c r="A410" s="7"/>
      <c r="B410" s="7"/>
      <c r="C410" s="6"/>
      <c r="D410" t="s">
        <v>193</v>
      </c>
      <c r="E410" s="78"/>
      <c r="G410" s="75"/>
    </row>
    <row r="411" spans="1:7" s="5" customFormat="1" ht="13.5" customHeight="1">
      <c r="A411" s="7"/>
      <c r="B411" s="7"/>
      <c r="C411" s="6"/>
      <c r="D411"/>
      <c r="E411" s="78"/>
      <c r="G411" s="75"/>
    </row>
    <row r="412" spans="1:7" s="5" customFormat="1" ht="13.5" customHeight="1">
      <c r="A412" s="7"/>
      <c r="B412" s="32" t="s">
        <v>292</v>
      </c>
      <c r="C412" s="56"/>
      <c r="D412" s="43" t="s">
        <v>293</v>
      </c>
      <c r="E412" s="98">
        <f>SUM(E413:E414)</f>
        <v>2000</v>
      </c>
      <c r="G412" s="75"/>
    </row>
    <row r="413" spans="1:7" s="5" customFormat="1" ht="13.5" customHeight="1">
      <c r="A413" s="7"/>
      <c r="B413" s="55"/>
      <c r="C413" s="6">
        <v>4210</v>
      </c>
      <c r="D413" t="s">
        <v>50</v>
      </c>
      <c r="E413" s="98">
        <v>1000</v>
      </c>
      <c r="G413" s="75"/>
    </row>
    <row r="414" spans="1:7" s="5" customFormat="1" ht="13.5" customHeight="1">
      <c r="A414" s="7"/>
      <c r="B414" s="55"/>
      <c r="C414" s="6">
        <v>4300</v>
      </c>
      <c r="D414" t="s">
        <v>53</v>
      </c>
      <c r="E414" s="98">
        <v>1000</v>
      </c>
      <c r="G414" s="75"/>
    </row>
    <row r="415" spans="1:7" s="5" customFormat="1" ht="13.5" customHeight="1">
      <c r="A415" s="7"/>
      <c r="B415" s="55"/>
      <c r="C415" s="6"/>
      <c r="D415"/>
      <c r="E415" s="98"/>
      <c r="G415" s="75"/>
    </row>
    <row r="416" spans="1:7" s="5" customFormat="1" ht="13.5" customHeight="1">
      <c r="A416" s="7"/>
      <c r="B416" s="32" t="s">
        <v>292</v>
      </c>
      <c r="C416" s="56"/>
      <c r="D416" s="43" t="s">
        <v>293</v>
      </c>
      <c r="E416" s="98">
        <f>SUM(E418:E422)</f>
        <v>21101</v>
      </c>
      <c r="G416" s="75"/>
    </row>
    <row r="417" spans="1:7" s="5" customFormat="1" ht="13.5" customHeight="1">
      <c r="A417" s="7"/>
      <c r="B417" s="55"/>
      <c r="C417" s="6"/>
      <c r="D417" s="43" t="s">
        <v>377</v>
      </c>
      <c r="E417" s="98"/>
      <c r="G417" s="75"/>
    </row>
    <row r="418" spans="1:7" s="5" customFormat="1" ht="13.5" customHeight="1">
      <c r="A418" s="7"/>
      <c r="B418" s="55"/>
      <c r="C418" s="6">
        <v>4010</v>
      </c>
      <c r="D418" t="s">
        <v>44</v>
      </c>
      <c r="E418" s="98">
        <v>5092</v>
      </c>
      <c r="G418" s="75"/>
    </row>
    <row r="419" spans="1:7" s="5" customFormat="1" ht="13.5" customHeight="1">
      <c r="A419" s="7"/>
      <c r="B419" s="55"/>
      <c r="C419" s="6">
        <v>4110</v>
      </c>
      <c r="D419" t="s">
        <v>46</v>
      </c>
      <c r="E419" s="98">
        <v>883.24</v>
      </c>
      <c r="G419" s="75"/>
    </row>
    <row r="420" spans="1:7" s="5" customFormat="1" ht="13.5" customHeight="1">
      <c r="A420" s="7"/>
      <c r="B420" s="55"/>
      <c r="C420" s="6">
        <v>4120</v>
      </c>
      <c r="D420" t="s">
        <v>348</v>
      </c>
      <c r="E420" s="98">
        <v>124.76</v>
      </c>
      <c r="G420" s="75"/>
    </row>
    <row r="421" spans="1:7" s="5" customFormat="1" ht="13.5" customHeight="1">
      <c r="A421" s="7"/>
      <c r="B421" s="55"/>
      <c r="C421" s="6">
        <v>4170</v>
      </c>
      <c r="D421" t="s">
        <v>164</v>
      </c>
      <c r="E421" s="98">
        <v>1000</v>
      </c>
      <c r="G421" s="75"/>
    </row>
    <row r="422" spans="1:7" s="5" customFormat="1" ht="13.5" customHeight="1">
      <c r="A422" s="7"/>
      <c r="B422" s="55"/>
      <c r="C422" s="6">
        <v>4300</v>
      </c>
      <c r="D422" t="s">
        <v>53</v>
      </c>
      <c r="E422" s="98">
        <v>14001</v>
      </c>
      <c r="G422" s="75"/>
    </row>
    <row r="423" spans="1:7" s="5" customFormat="1" ht="13.5" customHeight="1">
      <c r="A423" s="7"/>
      <c r="B423" s="55"/>
      <c r="C423" s="6"/>
      <c r="D423"/>
      <c r="E423" s="98"/>
      <c r="G423" s="75"/>
    </row>
    <row r="424" spans="2:5" ht="12.75">
      <c r="B424" s="6">
        <v>85214</v>
      </c>
      <c r="D424" t="s">
        <v>209</v>
      </c>
      <c r="E424" s="70">
        <f>SUM(E426:E427)</f>
        <v>919710</v>
      </c>
    </row>
    <row r="425" ht="12.75">
      <c r="D425" t="s">
        <v>174</v>
      </c>
    </row>
    <row r="426" spans="3:5" ht="12.75">
      <c r="C426" s="6">
        <v>3110</v>
      </c>
      <c r="D426" t="s">
        <v>61</v>
      </c>
      <c r="E426" s="70">
        <v>916560</v>
      </c>
    </row>
    <row r="427" spans="3:5" ht="12.75">
      <c r="C427" s="6">
        <v>4300</v>
      </c>
      <c r="D427" t="s">
        <v>53</v>
      </c>
      <c r="E427" s="70">
        <v>3150</v>
      </c>
    </row>
    <row r="428" spans="2:5" ht="12.75">
      <c r="B428" s="6">
        <v>85216</v>
      </c>
      <c r="D428" t="s">
        <v>214</v>
      </c>
      <c r="E428" s="70">
        <f>SUM(E429:E429)</f>
        <v>715000</v>
      </c>
    </row>
    <row r="429" spans="3:5" ht="12.75">
      <c r="C429" s="6">
        <v>3110</v>
      </c>
      <c r="D429" t="s">
        <v>61</v>
      </c>
      <c r="E429" s="70">
        <v>715000</v>
      </c>
    </row>
    <row r="430" spans="2:5" ht="12.75">
      <c r="B430" s="6">
        <v>85219</v>
      </c>
      <c r="D430" t="s">
        <v>225</v>
      </c>
      <c r="E430" s="70">
        <f>SUM(E431:E453)</f>
        <v>1858283.13</v>
      </c>
    </row>
    <row r="431" spans="3:5" ht="12.75">
      <c r="C431" s="6">
        <v>3020</v>
      </c>
      <c r="D431" t="s">
        <v>43</v>
      </c>
      <c r="E431" s="70">
        <v>20591</v>
      </c>
    </row>
    <row r="432" spans="1:7" ht="12.75">
      <c r="A432"/>
      <c r="B432"/>
      <c r="C432" s="6">
        <v>4010</v>
      </c>
      <c r="D432" t="s">
        <v>44</v>
      </c>
      <c r="E432" s="70">
        <v>1293716.13</v>
      </c>
      <c r="G432"/>
    </row>
    <row r="433" spans="1:7" ht="12.75">
      <c r="A433"/>
      <c r="B433"/>
      <c r="C433" s="6">
        <v>4040</v>
      </c>
      <c r="D433" t="s">
        <v>45</v>
      </c>
      <c r="E433" s="70">
        <v>95366</v>
      </c>
      <c r="G433"/>
    </row>
    <row r="434" spans="1:7" ht="12.75">
      <c r="A434"/>
      <c r="B434"/>
      <c r="C434" s="6">
        <v>4110</v>
      </c>
      <c r="D434" t="s">
        <v>46</v>
      </c>
      <c r="E434" s="70">
        <v>215469</v>
      </c>
      <c r="G434"/>
    </row>
    <row r="435" spans="1:7" ht="12.75">
      <c r="A435"/>
      <c r="B435"/>
      <c r="C435" s="6">
        <v>4120</v>
      </c>
      <c r="D435" t="s">
        <v>348</v>
      </c>
      <c r="E435" s="70">
        <v>22000</v>
      </c>
      <c r="G435"/>
    </row>
    <row r="436" spans="1:7" ht="12.75">
      <c r="A436"/>
      <c r="B436"/>
      <c r="C436" s="6">
        <v>4140</v>
      </c>
      <c r="D436" t="s">
        <v>251</v>
      </c>
      <c r="E436" s="70">
        <v>100</v>
      </c>
      <c r="G436"/>
    </row>
    <row r="437" spans="1:7" ht="12.75">
      <c r="A437"/>
      <c r="B437"/>
      <c r="C437" s="6">
        <v>4170</v>
      </c>
      <c r="D437" t="s">
        <v>164</v>
      </c>
      <c r="E437" s="70">
        <v>31200</v>
      </c>
      <c r="G437"/>
    </row>
    <row r="438" spans="1:7" ht="12.75">
      <c r="A438"/>
      <c r="B438"/>
      <c r="C438" s="6">
        <v>4210</v>
      </c>
      <c r="D438" t="s">
        <v>50</v>
      </c>
      <c r="E438" s="70">
        <v>25000</v>
      </c>
      <c r="G438"/>
    </row>
    <row r="439" spans="1:7" ht="12.75">
      <c r="A439"/>
      <c r="B439"/>
      <c r="C439" s="6">
        <v>4260</v>
      </c>
      <c r="D439" t="s">
        <v>51</v>
      </c>
      <c r="E439" s="70">
        <v>22000</v>
      </c>
      <c r="G439"/>
    </row>
    <row r="440" spans="1:7" ht="12.75">
      <c r="A440"/>
      <c r="B440"/>
      <c r="C440" s="6">
        <v>4270</v>
      </c>
      <c r="D440" t="s">
        <v>52</v>
      </c>
      <c r="E440" s="70">
        <v>28423</v>
      </c>
      <c r="G440"/>
    </row>
    <row r="441" spans="1:7" ht="12.75">
      <c r="A441"/>
      <c r="B441"/>
      <c r="C441" s="6">
        <v>4280</v>
      </c>
      <c r="D441" t="s">
        <v>180</v>
      </c>
      <c r="E441" s="70">
        <v>1000</v>
      </c>
      <c r="G441"/>
    </row>
    <row r="442" spans="1:7" ht="12.75">
      <c r="A442"/>
      <c r="B442"/>
      <c r="C442" s="6">
        <v>4300</v>
      </c>
      <c r="D442" t="s">
        <v>53</v>
      </c>
      <c r="E442" s="70">
        <v>36359</v>
      </c>
      <c r="G442"/>
    </row>
    <row r="443" spans="1:7" ht="12.75">
      <c r="A443"/>
      <c r="B443"/>
      <c r="C443" s="6">
        <v>4360</v>
      </c>
      <c r="D443" t="s">
        <v>227</v>
      </c>
      <c r="E443" s="70">
        <v>17318</v>
      </c>
      <c r="G443"/>
    </row>
    <row r="444" spans="1:7" ht="12.75">
      <c r="A444"/>
      <c r="B444"/>
      <c r="C444" s="6">
        <v>4400</v>
      </c>
      <c r="D444" t="s">
        <v>201</v>
      </c>
      <c r="E444" s="70">
        <v>0</v>
      </c>
      <c r="G444"/>
    </row>
    <row r="445" spans="1:7" ht="12.75">
      <c r="A445"/>
      <c r="B445"/>
      <c r="D445" t="s">
        <v>193</v>
      </c>
      <c r="G445"/>
    </row>
    <row r="446" spans="1:7" ht="12.75">
      <c r="A446"/>
      <c r="B446"/>
      <c r="C446" s="6">
        <v>4410</v>
      </c>
      <c r="D446" t="s">
        <v>54</v>
      </c>
      <c r="E446" s="70">
        <v>200</v>
      </c>
      <c r="G446"/>
    </row>
    <row r="447" spans="1:7" ht="12.75">
      <c r="A447"/>
      <c r="B447"/>
      <c r="C447" s="6">
        <v>4430</v>
      </c>
      <c r="D447" t="s">
        <v>55</v>
      </c>
      <c r="E447" s="70">
        <v>2500</v>
      </c>
      <c r="G447"/>
    </row>
    <row r="448" spans="1:7" ht="12.75">
      <c r="A448"/>
      <c r="C448" s="6">
        <v>4440</v>
      </c>
      <c r="D448" t="s">
        <v>56</v>
      </c>
      <c r="E448" s="70">
        <v>41307</v>
      </c>
      <c r="G448"/>
    </row>
    <row r="449" spans="1:7" ht="12.75">
      <c r="A449"/>
      <c r="C449" s="6">
        <v>4480</v>
      </c>
      <c r="D449" t="s">
        <v>63</v>
      </c>
      <c r="E449" s="70">
        <v>3383</v>
      </c>
      <c r="G449"/>
    </row>
    <row r="450" spans="1:7" ht="12.75">
      <c r="A450"/>
      <c r="C450" s="6">
        <v>4520</v>
      </c>
      <c r="D450" t="s">
        <v>255</v>
      </c>
      <c r="E450" s="70">
        <v>800</v>
      </c>
      <c r="G450"/>
    </row>
    <row r="451" spans="1:7" ht="12.75">
      <c r="A451"/>
      <c r="C451" s="6">
        <v>4700</v>
      </c>
      <c r="D451" t="s">
        <v>183</v>
      </c>
      <c r="E451" s="70">
        <v>1551</v>
      </c>
      <c r="G451"/>
    </row>
    <row r="452" spans="1:7" ht="12.75">
      <c r="A452"/>
      <c r="D452" t="s">
        <v>184</v>
      </c>
      <c r="G452"/>
    </row>
    <row r="453" spans="1:7" ht="12.75">
      <c r="A453"/>
      <c r="C453" s="6">
        <v>4710</v>
      </c>
      <c r="D453" t="s">
        <v>341</v>
      </c>
      <c r="E453" s="70">
        <v>0</v>
      </c>
      <c r="G453"/>
    </row>
    <row r="454" spans="1:7" ht="12.75">
      <c r="A454"/>
      <c r="B454" s="6">
        <v>85219</v>
      </c>
      <c r="D454" t="s">
        <v>361</v>
      </c>
      <c r="E454" s="70">
        <f>SUM(E455:E456)</f>
        <v>12180</v>
      </c>
      <c r="G454"/>
    </row>
    <row r="455" spans="1:7" ht="12.75">
      <c r="A455"/>
      <c r="C455" s="6">
        <v>3110</v>
      </c>
      <c r="D455" t="s">
        <v>61</v>
      </c>
      <c r="E455" s="70">
        <v>12000</v>
      </c>
      <c r="G455"/>
    </row>
    <row r="456" spans="1:7" ht="12.75">
      <c r="A456"/>
      <c r="C456" s="6">
        <v>4210</v>
      </c>
      <c r="D456" t="s">
        <v>50</v>
      </c>
      <c r="E456" s="70">
        <v>180</v>
      </c>
      <c r="G456"/>
    </row>
    <row r="457" spans="1:7" ht="12.75">
      <c r="A457"/>
      <c r="B457" s="6">
        <v>85228</v>
      </c>
      <c r="D457" t="s">
        <v>142</v>
      </c>
      <c r="E457" s="70">
        <f>SUM(E458:E467)</f>
        <v>1596919</v>
      </c>
      <c r="G457"/>
    </row>
    <row r="458" spans="1:7" ht="12.75">
      <c r="A458"/>
      <c r="C458" s="6">
        <v>4010</v>
      </c>
      <c r="D458" t="s">
        <v>44</v>
      </c>
      <c r="E458" s="70">
        <v>30000</v>
      </c>
      <c r="G458"/>
    </row>
    <row r="459" spans="1:7" ht="12.75">
      <c r="A459"/>
      <c r="C459" s="6">
        <v>4110</v>
      </c>
      <c r="D459" t="s">
        <v>46</v>
      </c>
      <c r="E459" s="70">
        <v>230182</v>
      </c>
      <c r="G459"/>
    </row>
    <row r="460" spans="1:7" ht="12.75">
      <c r="A460"/>
      <c r="C460" s="6">
        <v>4120</v>
      </c>
      <c r="D460" t="s">
        <v>348</v>
      </c>
      <c r="E460" s="70">
        <v>10300</v>
      </c>
      <c r="G460"/>
    </row>
    <row r="461" spans="1:7" ht="12.75">
      <c r="A461"/>
      <c r="C461" s="6">
        <v>4170</v>
      </c>
      <c r="D461" t="s">
        <v>164</v>
      </c>
      <c r="E461" s="70">
        <v>1310180</v>
      </c>
      <c r="G461"/>
    </row>
    <row r="462" spans="1:7" ht="12.75">
      <c r="A462"/>
      <c r="C462" s="6">
        <v>4210</v>
      </c>
      <c r="D462" t="s">
        <v>50</v>
      </c>
      <c r="E462" s="70">
        <v>9150</v>
      </c>
      <c r="G462"/>
    </row>
    <row r="463" spans="1:7" ht="12.75">
      <c r="A463"/>
      <c r="C463" s="6">
        <v>4280</v>
      </c>
      <c r="D463" t="s">
        <v>180</v>
      </c>
      <c r="E463" s="70">
        <v>2450</v>
      </c>
      <c r="G463"/>
    </row>
    <row r="464" spans="1:7" ht="12.75">
      <c r="A464"/>
      <c r="C464" s="6">
        <v>4300</v>
      </c>
      <c r="D464" t="s">
        <v>53</v>
      </c>
      <c r="E464" s="70">
        <v>1500</v>
      </c>
      <c r="G464"/>
    </row>
    <row r="465" spans="1:7" ht="12.75">
      <c r="A465"/>
      <c r="C465" s="6">
        <v>4360</v>
      </c>
      <c r="D465" t="s">
        <v>227</v>
      </c>
      <c r="E465" s="70">
        <v>500</v>
      </c>
      <c r="G465"/>
    </row>
    <row r="466" spans="1:7" ht="12.75">
      <c r="A466"/>
      <c r="C466" s="6">
        <v>4410</v>
      </c>
      <c r="D466" t="s">
        <v>54</v>
      </c>
      <c r="E466" s="70">
        <v>937</v>
      </c>
      <c r="G466"/>
    </row>
    <row r="467" spans="1:7" ht="12.75">
      <c r="A467"/>
      <c r="C467" s="6">
        <v>4710</v>
      </c>
      <c r="D467" t="s">
        <v>341</v>
      </c>
      <c r="E467" s="70">
        <v>1720</v>
      </c>
      <c r="G467"/>
    </row>
    <row r="469" spans="1:7" ht="12.75">
      <c r="A469"/>
      <c r="B469" s="6">
        <v>85228</v>
      </c>
      <c r="D469" t="s">
        <v>334</v>
      </c>
      <c r="E469" s="70">
        <f>SUM(E470:E481)</f>
        <v>245000</v>
      </c>
      <c r="G469"/>
    </row>
    <row r="470" spans="1:7" ht="12.75">
      <c r="A470"/>
      <c r="C470" s="6">
        <v>3020</v>
      </c>
      <c r="D470" t="s">
        <v>43</v>
      </c>
      <c r="E470" s="70">
        <v>1926</v>
      </c>
      <c r="G470"/>
    </row>
    <row r="471" spans="1:7" ht="12.75">
      <c r="A471"/>
      <c r="C471" s="6">
        <v>4010</v>
      </c>
      <c r="D471" t="s">
        <v>44</v>
      </c>
      <c r="E471" s="70">
        <v>171130</v>
      </c>
      <c r="G471"/>
    </row>
    <row r="472" spans="1:7" ht="12.75">
      <c r="A472"/>
      <c r="C472" s="6">
        <v>4040</v>
      </c>
      <c r="D472" t="s">
        <v>45</v>
      </c>
      <c r="E472" s="70">
        <v>10200</v>
      </c>
      <c r="G472"/>
    </row>
    <row r="473" spans="1:7" ht="12.75">
      <c r="A473"/>
      <c r="C473" s="6">
        <v>4110</v>
      </c>
      <c r="D473" t="s">
        <v>46</v>
      </c>
      <c r="E473" s="70">
        <v>31220</v>
      </c>
      <c r="G473"/>
    </row>
    <row r="474" spans="1:7" ht="12.75">
      <c r="A474"/>
      <c r="C474" s="6">
        <v>4120</v>
      </c>
      <c r="D474" t="s">
        <v>348</v>
      </c>
      <c r="E474" s="70">
        <v>2624</v>
      </c>
      <c r="G474"/>
    </row>
    <row r="475" spans="1:7" ht="12.75">
      <c r="A475"/>
      <c r="C475" s="6">
        <v>4210</v>
      </c>
      <c r="D475" t="s">
        <v>50</v>
      </c>
      <c r="E475" s="70">
        <v>3370</v>
      </c>
      <c r="G475"/>
    </row>
    <row r="476" spans="1:7" ht="12.75">
      <c r="A476"/>
      <c r="C476" s="6">
        <v>4280</v>
      </c>
      <c r="D476" t="s">
        <v>180</v>
      </c>
      <c r="E476" s="70">
        <v>100</v>
      </c>
      <c r="G476"/>
    </row>
    <row r="477" spans="1:7" ht="12.75">
      <c r="A477"/>
      <c r="C477" s="6">
        <v>4300</v>
      </c>
      <c r="D477" t="s">
        <v>53</v>
      </c>
      <c r="E477" s="70">
        <v>15500</v>
      </c>
      <c r="G477"/>
    </row>
    <row r="478" spans="1:7" ht="12.75">
      <c r="A478"/>
      <c r="C478" s="6">
        <v>4360</v>
      </c>
      <c r="D478" t="s">
        <v>227</v>
      </c>
      <c r="E478" s="70">
        <v>1000</v>
      </c>
      <c r="G478"/>
    </row>
    <row r="479" spans="1:7" ht="12.75">
      <c r="A479"/>
      <c r="C479" s="6">
        <v>4410</v>
      </c>
      <c r="D479" t="s">
        <v>54</v>
      </c>
      <c r="E479" s="70">
        <v>953</v>
      </c>
      <c r="G479"/>
    </row>
    <row r="480" spans="1:7" ht="12.75">
      <c r="A480"/>
      <c r="C480" s="6">
        <v>4440</v>
      </c>
      <c r="D480" t="s">
        <v>56</v>
      </c>
      <c r="E480" s="70">
        <v>6977</v>
      </c>
      <c r="G480"/>
    </row>
    <row r="481" spans="1:7" ht="12.75">
      <c r="A481"/>
      <c r="C481" s="6">
        <v>4710</v>
      </c>
      <c r="D481" t="s">
        <v>341</v>
      </c>
      <c r="E481" s="70">
        <v>0</v>
      </c>
      <c r="G481"/>
    </row>
    <row r="483" spans="2:7" ht="12.75">
      <c r="B483" s="6">
        <v>85230</v>
      </c>
      <c r="D483" t="s">
        <v>312</v>
      </c>
      <c r="E483" s="70">
        <f>SUM(E484:E484)</f>
        <v>200000</v>
      </c>
      <c r="G483"/>
    </row>
    <row r="484" spans="3:7" ht="13.5" customHeight="1">
      <c r="C484" s="6">
        <v>3110</v>
      </c>
      <c r="D484" t="s">
        <v>61</v>
      </c>
      <c r="E484" s="70">
        <v>200000</v>
      </c>
      <c r="G484"/>
    </row>
    <row r="485" ht="13.5" customHeight="1">
      <c r="G485"/>
    </row>
    <row r="486" spans="2:7" ht="13.5" customHeight="1">
      <c r="B486" s="6">
        <v>85295</v>
      </c>
      <c r="D486" t="s">
        <v>372</v>
      </c>
      <c r="E486" s="70">
        <f>SUM(E487:E492)</f>
        <v>15000</v>
      </c>
      <c r="G486"/>
    </row>
    <row r="487" spans="3:7" ht="13.5" customHeight="1">
      <c r="C487" s="6">
        <v>4010</v>
      </c>
      <c r="D487" t="s">
        <v>44</v>
      </c>
      <c r="E487" s="70">
        <v>8000</v>
      </c>
      <c r="G487"/>
    </row>
    <row r="488" spans="3:7" ht="13.5" customHeight="1">
      <c r="C488" s="6">
        <v>4110</v>
      </c>
      <c r="D488" t="s">
        <v>46</v>
      </c>
      <c r="E488" s="70">
        <v>1400</v>
      </c>
      <c r="G488"/>
    </row>
    <row r="489" spans="3:7" ht="13.5" customHeight="1">
      <c r="C489" s="6">
        <v>4120</v>
      </c>
      <c r="D489" t="s">
        <v>348</v>
      </c>
      <c r="E489" s="70">
        <v>200</v>
      </c>
      <c r="G489"/>
    </row>
    <row r="490" spans="3:7" ht="13.5" customHeight="1">
      <c r="C490" s="6">
        <v>4210</v>
      </c>
      <c r="D490" t="s">
        <v>50</v>
      </c>
      <c r="E490" s="70">
        <v>3400</v>
      </c>
      <c r="G490"/>
    </row>
    <row r="491" spans="3:7" ht="13.5" customHeight="1">
      <c r="C491" s="6">
        <v>4300</v>
      </c>
      <c r="D491" t="s">
        <v>53</v>
      </c>
      <c r="E491" s="70">
        <v>1000</v>
      </c>
      <c r="G491"/>
    </row>
    <row r="492" spans="3:7" ht="13.5" customHeight="1">
      <c r="C492" s="6">
        <v>4410</v>
      </c>
      <c r="D492" t="s">
        <v>54</v>
      </c>
      <c r="E492" s="70">
        <v>1000</v>
      </c>
      <c r="G492"/>
    </row>
    <row r="493" ht="13.5" customHeight="1">
      <c r="G493"/>
    </row>
    <row r="494" spans="2:7" ht="13.5" customHeight="1">
      <c r="B494" s="6">
        <v>85295</v>
      </c>
      <c r="D494" t="s">
        <v>373</v>
      </c>
      <c r="E494" s="70">
        <f>SUM(E495:E501)</f>
        <v>50217.96</v>
      </c>
      <c r="G494"/>
    </row>
    <row r="495" spans="3:7" ht="13.5" customHeight="1">
      <c r="C495" s="6">
        <v>4110</v>
      </c>
      <c r="D495" t="s">
        <v>46</v>
      </c>
      <c r="E495" s="70">
        <v>4283</v>
      </c>
      <c r="G495"/>
    </row>
    <row r="496" spans="3:7" ht="13.5" customHeight="1">
      <c r="C496" s="6">
        <v>4120</v>
      </c>
      <c r="D496" t="s">
        <v>348</v>
      </c>
      <c r="E496" s="70">
        <v>145</v>
      </c>
      <c r="G496"/>
    </row>
    <row r="497" spans="3:7" ht="13.5" customHeight="1">
      <c r="C497" s="6">
        <v>4170</v>
      </c>
      <c r="D497" t="s">
        <v>164</v>
      </c>
      <c r="E497" s="70">
        <v>24336</v>
      </c>
      <c r="G497"/>
    </row>
    <row r="498" spans="3:7" ht="13.5" customHeight="1">
      <c r="C498" s="6">
        <v>4210</v>
      </c>
      <c r="D498" t="s">
        <v>50</v>
      </c>
      <c r="E498" s="70">
        <v>6955.96</v>
      </c>
      <c r="G498"/>
    </row>
    <row r="499" spans="3:7" ht="13.5" customHeight="1">
      <c r="C499" s="6">
        <v>4220</v>
      </c>
      <c r="D499" t="s">
        <v>59</v>
      </c>
      <c r="E499" s="70">
        <v>4968</v>
      </c>
      <c r="G499"/>
    </row>
    <row r="500" spans="3:7" ht="13.5" customHeight="1">
      <c r="C500" s="6">
        <v>4260</v>
      </c>
      <c r="D500" t="s">
        <v>51</v>
      </c>
      <c r="E500" s="70">
        <v>1700</v>
      </c>
      <c r="G500"/>
    </row>
    <row r="501" spans="3:7" ht="13.5" customHeight="1">
      <c r="C501" s="6">
        <v>4300</v>
      </c>
      <c r="D501" t="s">
        <v>53</v>
      </c>
      <c r="E501" s="70">
        <v>7830</v>
      </c>
      <c r="G501"/>
    </row>
    <row r="502" ht="13.5" customHeight="1">
      <c r="G502"/>
    </row>
    <row r="503" spans="1:7" ht="12.75">
      <c r="A503" s="7">
        <v>852</v>
      </c>
      <c r="B503" s="7"/>
      <c r="C503" s="7"/>
      <c r="D503" s="5" t="s">
        <v>211</v>
      </c>
      <c r="G503"/>
    </row>
    <row r="504" spans="2:7" ht="12.75">
      <c r="B504" s="6">
        <v>85213</v>
      </c>
      <c r="D504" t="s">
        <v>121</v>
      </c>
      <c r="E504" s="77">
        <f>SUM(E506:E506)</f>
        <v>61500</v>
      </c>
      <c r="G504"/>
    </row>
    <row r="505" spans="4:7" ht="12.75">
      <c r="D505" t="s">
        <v>160</v>
      </c>
      <c r="G505"/>
    </row>
    <row r="506" spans="3:7" ht="12.75">
      <c r="C506" s="6">
        <v>4130</v>
      </c>
      <c r="D506" t="s">
        <v>119</v>
      </c>
      <c r="E506" s="70">
        <v>61500</v>
      </c>
      <c r="G506"/>
    </row>
    <row r="508" spans="1:7" ht="12.75">
      <c r="A508" s="7">
        <v>851</v>
      </c>
      <c r="B508" s="7"/>
      <c r="C508" s="7"/>
      <c r="D508" s="5" t="s">
        <v>28</v>
      </c>
      <c r="E508" s="75">
        <f>E509+E536+E532</f>
        <v>433650</v>
      </c>
      <c r="G508"/>
    </row>
    <row r="509" spans="2:7" ht="12.75">
      <c r="B509" s="6">
        <v>85154</v>
      </c>
      <c r="D509" t="s">
        <v>29</v>
      </c>
      <c r="E509" s="70">
        <f>SUM(E510:E530)</f>
        <v>423150</v>
      </c>
      <c r="G509"/>
    </row>
    <row r="510" spans="3:7" ht="12.75">
      <c r="C510" s="6">
        <v>3020</v>
      </c>
      <c r="D510" t="s">
        <v>43</v>
      </c>
      <c r="E510" s="70">
        <v>2690</v>
      </c>
      <c r="G510"/>
    </row>
    <row r="511" spans="3:7" ht="12.75">
      <c r="C511" s="6">
        <v>4010</v>
      </c>
      <c r="D511" t="s">
        <v>44</v>
      </c>
      <c r="E511" s="70">
        <v>219730</v>
      </c>
      <c r="G511"/>
    </row>
    <row r="512" spans="3:7" ht="12.75">
      <c r="C512" s="6">
        <v>4040</v>
      </c>
      <c r="D512" t="s">
        <v>45</v>
      </c>
      <c r="E512" s="70">
        <v>18000</v>
      </c>
      <c r="G512"/>
    </row>
    <row r="513" spans="3:7" ht="12.75">
      <c r="C513" s="6">
        <v>4110</v>
      </c>
      <c r="D513" t="s">
        <v>46</v>
      </c>
      <c r="E513" s="70">
        <v>41460</v>
      </c>
      <c r="G513"/>
    </row>
    <row r="514" spans="3:7" ht="12.75">
      <c r="C514" s="6">
        <v>4120</v>
      </c>
      <c r="D514" t="s">
        <v>348</v>
      </c>
      <c r="E514" s="70">
        <v>5670</v>
      </c>
      <c r="G514"/>
    </row>
    <row r="515" spans="3:7" ht="12.75">
      <c r="C515" s="6">
        <v>4140</v>
      </c>
      <c r="D515" t="s">
        <v>204</v>
      </c>
      <c r="E515" s="70">
        <v>0</v>
      </c>
      <c r="G515"/>
    </row>
    <row r="516" spans="3:7" ht="12.75">
      <c r="C516" s="6">
        <v>4170</v>
      </c>
      <c r="D516" t="s">
        <v>164</v>
      </c>
      <c r="E516" s="70">
        <v>7030</v>
      </c>
      <c r="G516"/>
    </row>
    <row r="517" spans="3:7" ht="12.75">
      <c r="C517" s="6">
        <v>4210</v>
      </c>
      <c r="D517" t="s">
        <v>50</v>
      </c>
      <c r="E517" s="70">
        <v>22000</v>
      </c>
      <c r="G517"/>
    </row>
    <row r="518" spans="3:7" ht="12.75">
      <c r="C518" s="6">
        <v>4260</v>
      </c>
      <c r="D518" t="s">
        <v>51</v>
      </c>
      <c r="E518" s="70">
        <v>19000</v>
      </c>
      <c r="G518"/>
    </row>
    <row r="519" spans="3:7" ht="12.75">
      <c r="C519" s="6">
        <v>4270</v>
      </c>
      <c r="D519" t="s">
        <v>52</v>
      </c>
      <c r="E519" s="70">
        <v>12300</v>
      </c>
      <c r="G519"/>
    </row>
    <row r="520" spans="3:7" ht="12.75">
      <c r="C520" s="6">
        <v>4280</v>
      </c>
      <c r="D520" t="s">
        <v>180</v>
      </c>
      <c r="E520" s="70">
        <v>100</v>
      </c>
      <c r="G520"/>
    </row>
    <row r="521" spans="3:7" ht="12.75">
      <c r="C521" s="6">
        <v>4300</v>
      </c>
      <c r="D521" t="s">
        <v>53</v>
      </c>
      <c r="E521" s="70">
        <v>57874</v>
      </c>
      <c r="G521"/>
    </row>
    <row r="522" spans="3:7" ht="12.75">
      <c r="C522" s="6">
        <v>4360</v>
      </c>
      <c r="D522" t="s">
        <v>227</v>
      </c>
      <c r="E522" s="70">
        <v>5770</v>
      </c>
      <c r="G522"/>
    </row>
    <row r="523" spans="3:7" ht="12.75">
      <c r="C523" s="6">
        <v>4410</v>
      </c>
      <c r="D523" t="s">
        <v>54</v>
      </c>
      <c r="E523" s="70">
        <v>0</v>
      </c>
      <c r="G523"/>
    </row>
    <row r="524" spans="3:7" ht="12.75">
      <c r="C524" s="6">
        <v>4430</v>
      </c>
      <c r="D524" t="s">
        <v>55</v>
      </c>
      <c r="E524" s="70">
        <v>1150</v>
      </c>
      <c r="G524"/>
    </row>
    <row r="525" spans="3:7" ht="12.75">
      <c r="C525" s="6">
        <v>4440</v>
      </c>
      <c r="D525" t="s">
        <v>56</v>
      </c>
      <c r="E525" s="70">
        <v>5426</v>
      </c>
      <c r="G525"/>
    </row>
    <row r="526" spans="3:7" ht="12.75">
      <c r="C526" s="6">
        <v>4480</v>
      </c>
      <c r="D526" t="s">
        <v>63</v>
      </c>
      <c r="E526" s="70">
        <v>1000</v>
      </c>
      <c r="G526"/>
    </row>
    <row r="527" spans="1:7" ht="12.75">
      <c r="A527" s="3"/>
      <c r="B527" s="3"/>
      <c r="C527" s="6">
        <v>4520</v>
      </c>
      <c r="D527" t="s">
        <v>255</v>
      </c>
      <c r="E527" s="70">
        <v>800</v>
      </c>
      <c r="G527"/>
    </row>
    <row r="528" spans="3:7" ht="12.75">
      <c r="C528" s="6">
        <v>4700</v>
      </c>
      <c r="D528" t="s">
        <v>187</v>
      </c>
      <c r="E528" s="70">
        <v>3150</v>
      </c>
      <c r="G528"/>
    </row>
    <row r="529" spans="4:7" ht="12.75">
      <c r="D529" t="s">
        <v>188</v>
      </c>
      <c r="G529"/>
    </row>
    <row r="530" spans="3:7" ht="12.75">
      <c r="C530" s="6">
        <v>4710</v>
      </c>
      <c r="D530" t="s">
        <v>341</v>
      </c>
      <c r="E530" s="70">
        <v>0</v>
      </c>
      <c r="G530"/>
    </row>
    <row r="531" ht="12.75">
      <c r="G531"/>
    </row>
    <row r="532" spans="2:7" ht="12.75">
      <c r="B532" s="6">
        <v>85153</v>
      </c>
      <c r="D532" t="s">
        <v>176</v>
      </c>
      <c r="E532" s="70">
        <f>SUM(E533:E534)</f>
        <v>3000</v>
      </c>
      <c r="G532"/>
    </row>
    <row r="533" spans="3:7" ht="12.75">
      <c r="C533" s="6">
        <v>4210</v>
      </c>
      <c r="D533" t="s">
        <v>50</v>
      </c>
      <c r="E533" s="70">
        <v>1000</v>
      </c>
      <c r="G533"/>
    </row>
    <row r="534" spans="3:7" ht="12.75">
      <c r="C534" s="6">
        <v>4170</v>
      </c>
      <c r="D534" t="s">
        <v>164</v>
      </c>
      <c r="E534" s="70">
        <v>2000</v>
      </c>
      <c r="G534"/>
    </row>
    <row r="535" ht="12.75">
      <c r="G535"/>
    </row>
    <row r="536" spans="2:7" ht="12.75">
      <c r="B536" s="6">
        <v>85195</v>
      </c>
      <c r="D536" t="s">
        <v>365</v>
      </c>
      <c r="E536" s="70">
        <f>SUM(E537:E539)</f>
        <v>7500</v>
      </c>
      <c r="G536"/>
    </row>
    <row r="537" spans="3:7" ht="12.75">
      <c r="C537" s="6">
        <v>4010</v>
      </c>
      <c r="D537" t="s">
        <v>44</v>
      </c>
      <c r="E537" s="70">
        <v>5850</v>
      </c>
      <c r="G537"/>
    </row>
    <row r="538" spans="3:7" ht="12.75">
      <c r="C538" s="6">
        <v>4110</v>
      </c>
      <c r="D538" t="s">
        <v>46</v>
      </c>
      <c r="E538" s="70">
        <v>1350</v>
      </c>
      <c r="G538"/>
    </row>
    <row r="539" spans="3:7" ht="12.75">
      <c r="C539" s="6">
        <v>4120</v>
      </c>
      <c r="D539" t="s">
        <v>348</v>
      </c>
      <c r="E539" s="70">
        <v>300</v>
      </c>
      <c r="G539"/>
    </row>
    <row r="541" spans="1:7" s="51" customFormat="1" ht="12.75">
      <c r="A541" s="52">
        <v>855</v>
      </c>
      <c r="B541" s="52"/>
      <c r="C541" s="52"/>
      <c r="D541" s="51" t="s">
        <v>303</v>
      </c>
      <c r="E541" s="77">
        <f>E542+E556</f>
        <v>469823</v>
      </c>
      <c r="G541" s="77"/>
    </row>
    <row r="542" spans="2:5" ht="12.75">
      <c r="B542" s="47">
        <v>85504</v>
      </c>
      <c r="C542" s="47"/>
      <c r="D542" s="53" t="s">
        <v>254</v>
      </c>
      <c r="E542" s="79">
        <f>SUM(E543:E555)</f>
        <v>212443</v>
      </c>
    </row>
    <row r="543" spans="2:5" ht="12.75">
      <c r="B543" s="47"/>
      <c r="C543" s="6">
        <v>3020</v>
      </c>
      <c r="D543" t="s">
        <v>43</v>
      </c>
      <c r="E543" s="79">
        <v>1773</v>
      </c>
    </row>
    <row r="544" spans="2:5" ht="12.75">
      <c r="B544" s="47"/>
      <c r="C544" s="6">
        <v>4010</v>
      </c>
      <c r="D544" t="s">
        <v>44</v>
      </c>
      <c r="E544" s="79">
        <v>149700</v>
      </c>
    </row>
    <row r="545" spans="2:5" ht="12.75">
      <c r="B545" s="47"/>
      <c r="C545" s="6">
        <v>4040</v>
      </c>
      <c r="D545" t="s">
        <v>45</v>
      </c>
      <c r="E545" s="79">
        <v>12229</v>
      </c>
    </row>
    <row r="546" spans="2:5" ht="12.75">
      <c r="B546" s="47"/>
      <c r="C546" s="6">
        <v>4110</v>
      </c>
      <c r="D546" t="s">
        <v>46</v>
      </c>
      <c r="E546" s="79">
        <v>25700</v>
      </c>
    </row>
    <row r="547" spans="2:5" ht="12.75">
      <c r="B547" s="47"/>
      <c r="C547" s="6">
        <v>4120</v>
      </c>
      <c r="D547" t="s">
        <v>348</v>
      </c>
      <c r="E547" s="79">
        <v>3550</v>
      </c>
    </row>
    <row r="548" spans="2:5" ht="12.75">
      <c r="B548" s="47"/>
      <c r="C548" s="6">
        <v>4210</v>
      </c>
      <c r="D548" t="s">
        <v>50</v>
      </c>
      <c r="E548" s="79">
        <v>1060</v>
      </c>
    </row>
    <row r="549" spans="1:7" ht="12.75">
      <c r="A549"/>
      <c r="B549" s="47"/>
      <c r="C549" s="6">
        <v>4260</v>
      </c>
      <c r="D549" t="s">
        <v>51</v>
      </c>
      <c r="E549" s="79">
        <v>3430</v>
      </c>
      <c r="G549"/>
    </row>
    <row r="550" spans="1:7" ht="12.75">
      <c r="A550"/>
      <c r="B550" s="47"/>
      <c r="C550" s="6">
        <v>4300</v>
      </c>
      <c r="D550" t="s">
        <v>53</v>
      </c>
      <c r="E550" s="79">
        <v>3750</v>
      </c>
      <c r="G550"/>
    </row>
    <row r="551" spans="1:7" ht="12.75">
      <c r="A551"/>
      <c r="B551" s="47"/>
      <c r="C551" s="6">
        <v>4360</v>
      </c>
      <c r="D551" t="s">
        <v>227</v>
      </c>
      <c r="E551" s="79">
        <v>2700</v>
      </c>
      <c r="G551"/>
    </row>
    <row r="552" spans="1:7" ht="12.75">
      <c r="A552"/>
      <c r="B552" s="47"/>
      <c r="C552" s="6">
        <v>4410</v>
      </c>
      <c r="D552" t="s">
        <v>54</v>
      </c>
      <c r="E552" s="79">
        <v>3900</v>
      </c>
      <c r="G552"/>
    </row>
    <row r="553" spans="1:7" ht="12.75">
      <c r="A553"/>
      <c r="B553" s="47"/>
      <c r="C553" s="6">
        <v>4440</v>
      </c>
      <c r="D553" t="s">
        <v>56</v>
      </c>
      <c r="E553" s="79">
        <v>4651</v>
      </c>
      <c r="G553"/>
    </row>
    <row r="554" spans="1:7" ht="12.75">
      <c r="A554"/>
      <c r="B554" s="47"/>
      <c r="C554" s="6">
        <v>4700</v>
      </c>
      <c r="D554" t="s">
        <v>183</v>
      </c>
      <c r="E554" s="79">
        <v>0</v>
      </c>
      <c r="G554"/>
    </row>
    <row r="555" spans="1:7" ht="12.75">
      <c r="A555"/>
      <c r="B555" s="47"/>
      <c r="C555" s="6">
        <v>4710</v>
      </c>
      <c r="D555" t="s">
        <v>341</v>
      </c>
      <c r="E555" s="79">
        <v>0</v>
      </c>
      <c r="G555"/>
    </row>
    <row r="556" spans="1:7" ht="12.75">
      <c r="A556"/>
      <c r="B556" s="32" t="s">
        <v>311</v>
      </c>
      <c r="C556" s="56"/>
      <c r="D556" s="66" t="s">
        <v>253</v>
      </c>
      <c r="E556" s="88">
        <f>E557</f>
        <v>257380</v>
      </c>
      <c r="G556"/>
    </row>
    <row r="557" spans="1:7" ht="12.75">
      <c r="A557"/>
      <c r="B557" s="55"/>
      <c r="C557" s="56">
        <v>4330</v>
      </c>
      <c r="D557" s="43" t="s">
        <v>267</v>
      </c>
      <c r="E557" s="88">
        <v>257380</v>
      </c>
      <c r="G557"/>
    </row>
    <row r="558" spans="1:7" ht="12.75">
      <c r="A558"/>
      <c r="B558" s="55"/>
      <c r="C558" s="56"/>
      <c r="D558" s="43" t="s">
        <v>162</v>
      </c>
      <c r="E558" s="88"/>
      <c r="G558"/>
    </row>
    <row r="570" spans="1:7" ht="12.75">
      <c r="A570"/>
      <c r="B570"/>
      <c r="E570" s="70" t="s">
        <v>26</v>
      </c>
      <c r="G570"/>
    </row>
    <row r="571" spans="4:7" ht="12.75">
      <c r="D571" s="7" t="s">
        <v>337</v>
      </c>
      <c r="E571" s="70" t="s">
        <v>394</v>
      </c>
      <c r="G571"/>
    </row>
    <row r="572" spans="4:7" ht="12.75">
      <c r="D572" s="6" t="s">
        <v>15</v>
      </c>
      <c r="E572" s="70" t="s">
        <v>145</v>
      </c>
      <c r="G572"/>
    </row>
    <row r="573" spans="5:7" ht="12.75">
      <c r="E573" s="70" t="s">
        <v>395</v>
      </c>
      <c r="G573"/>
    </row>
    <row r="574" spans="1:7" ht="12.75">
      <c r="A574" s="1" t="s">
        <v>0</v>
      </c>
      <c r="B574" s="1" t="s">
        <v>4</v>
      </c>
      <c r="C574" s="1" t="s">
        <v>5</v>
      </c>
      <c r="D574" s="1" t="s">
        <v>6</v>
      </c>
      <c r="E574" s="72" t="s">
        <v>7</v>
      </c>
      <c r="G574"/>
    </row>
    <row r="575" spans="1:7" ht="12.75">
      <c r="A575" s="7">
        <v>855</v>
      </c>
      <c r="B575" s="7"/>
      <c r="C575" s="7"/>
      <c r="D575" s="5" t="s">
        <v>303</v>
      </c>
      <c r="E575" s="75">
        <f>SUM(E576)</f>
        <v>766293</v>
      </c>
      <c r="G575"/>
    </row>
    <row r="576" spans="2:7" ht="12.75">
      <c r="B576" s="32" t="s">
        <v>346</v>
      </c>
      <c r="D576" s="2" t="s">
        <v>347</v>
      </c>
      <c r="E576" s="70">
        <f>SUM(E577:E598)</f>
        <v>766293</v>
      </c>
      <c r="G576"/>
    </row>
    <row r="577" spans="3:7" ht="12.75">
      <c r="C577" s="6">
        <v>3020</v>
      </c>
      <c r="D577" t="s">
        <v>43</v>
      </c>
      <c r="E577" s="70">
        <v>2000</v>
      </c>
      <c r="G577"/>
    </row>
    <row r="578" spans="3:7" ht="12.75">
      <c r="C578" s="6">
        <v>4010</v>
      </c>
      <c r="D578" t="s">
        <v>44</v>
      </c>
      <c r="E578" s="70">
        <v>501155</v>
      </c>
      <c r="G578"/>
    </row>
    <row r="579" spans="1:7" ht="12.75">
      <c r="A579"/>
      <c r="B579"/>
      <c r="C579" s="6">
        <v>4040</v>
      </c>
      <c r="D579" t="s">
        <v>45</v>
      </c>
      <c r="E579" s="70">
        <v>36438</v>
      </c>
      <c r="G579"/>
    </row>
    <row r="580" spans="1:7" ht="12.75">
      <c r="A580"/>
      <c r="B580"/>
      <c r="C580" s="6">
        <v>4110</v>
      </c>
      <c r="D580" t="s">
        <v>46</v>
      </c>
      <c r="E580" s="70">
        <v>80600</v>
      </c>
      <c r="G580"/>
    </row>
    <row r="581" spans="1:7" ht="12.75">
      <c r="A581"/>
      <c r="B581"/>
      <c r="C581" s="6">
        <v>4120</v>
      </c>
      <c r="D581" t="s">
        <v>348</v>
      </c>
      <c r="E581" s="70">
        <v>9000</v>
      </c>
      <c r="G581"/>
    </row>
    <row r="582" spans="1:7" ht="12.75">
      <c r="A582"/>
      <c r="B582"/>
      <c r="C582" s="6">
        <v>4170</v>
      </c>
      <c r="D582" t="s">
        <v>164</v>
      </c>
      <c r="E582" s="70">
        <v>4800</v>
      </c>
      <c r="G582"/>
    </row>
    <row r="583" spans="1:7" ht="12.75">
      <c r="A583"/>
      <c r="B583"/>
      <c r="C583" s="6">
        <v>4210</v>
      </c>
      <c r="D583" t="s">
        <v>50</v>
      </c>
      <c r="E583" s="70">
        <v>17350</v>
      </c>
      <c r="G583"/>
    </row>
    <row r="584" spans="1:7" ht="12.75">
      <c r="A584"/>
      <c r="B584"/>
      <c r="C584" s="6">
        <v>4220</v>
      </c>
      <c r="D584" t="s">
        <v>59</v>
      </c>
      <c r="E584" s="70">
        <v>31317</v>
      </c>
      <c r="G584"/>
    </row>
    <row r="585" spans="1:7" ht="12.75">
      <c r="A585"/>
      <c r="B585"/>
      <c r="C585" s="6">
        <v>4240</v>
      </c>
      <c r="D585" t="s">
        <v>285</v>
      </c>
      <c r="E585" s="70">
        <v>4500</v>
      </c>
      <c r="G585"/>
    </row>
    <row r="586" spans="1:7" ht="12.75">
      <c r="A586"/>
      <c r="B586"/>
      <c r="C586" s="6">
        <v>4260</v>
      </c>
      <c r="D586" t="s">
        <v>51</v>
      </c>
      <c r="E586" s="70">
        <v>37140</v>
      </c>
      <c r="G586"/>
    </row>
    <row r="587" spans="1:7" ht="12.75">
      <c r="A587"/>
      <c r="B587"/>
      <c r="C587" s="6">
        <v>4270</v>
      </c>
      <c r="D587" t="s">
        <v>52</v>
      </c>
      <c r="E587" s="70">
        <v>500</v>
      </c>
      <c r="G587"/>
    </row>
    <row r="588" spans="1:7" ht="12.75">
      <c r="A588"/>
      <c r="B588"/>
      <c r="C588" s="6">
        <v>4280</v>
      </c>
      <c r="D588" t="s">
        <v>180</v>
      </c>
      <c r="E588" s="70">
        <v>1000</v>
      </c>
      <c r="G588"/>
    </row>
    <row r="589" spans="1:7" ht="12.75">
      <c r="A589"/>
      <c r="B589"/>
      <c r="C589" s="6">
        <v>4300</v>
      </c>
      <c r="D589" t="s">
        <v>53</v>
      </c>
      <c r="E589" s="70">
        <v>16000</v>
      </c>
      <c r="G589"/>
    </row>
    <row r="590" spans="1:7" ht="12.75">
      <c r="A590"/>
      <c r="B590"/>
      <c r="C590" s="6">
        <v>4360</v>
      </c>
      <c r="D590" t="s">
        <v>227</v>
      </c>
      <c r="E590" s="70">
        <v>1200</v>
      </c>
      <c r="G590"/>
    </row>
    <row r="591" spans="1:7" ht="12.75">
      <c r="A591"/>
      <c r="B591"/>
      <c r="C591" s="6">
        <v>4410</v>
      </c>
      <c r="D591" t="s">
        <v>54</v>
      </c>
      <c r="E591" s="70">
        <v>0</v>
      </c>
      <c r="G591"/>
    </row>
    <row r="592" spans="1:7" ht="12.75">
      <c r="A592"/>
      <c r="B592"/>
      <c r="C592" s="6">
        <v>4440</v>
      </c>
      <c r="D592" t="s">
        <v>56</v>
      </c>
      <c r="E592" s="70">
        <v>22220</v>
      </c>
      <c r="G592"/>
    </row>
    <row r="593" spans="1:7" ht="12.75">
      <c r="A593"/>
      <c r="B593"/>
      <c r="C593" s="6">
        <v>4520</v>
      </c>
      <c r="D593" t="s">
        <v>313</v>
      </c>
      <c r="E593" s="70">
        <v>506</v>
      </c>
      <c r="G593"/>
    </row>
    <row r="594" spans="1:7" ht="12.75">
      <c r="A594"/>
      <c r="B594"/>
      <c r="D594" t="s">
        <v>178</v>
      </c>
      <c r="G594"/>
    </row>
    <row r="595" spans="1:7" ht="12.75">
      <c r="A595"/>
      <c r="B595"/>
      <c r="C595" s="6">
        <v>4610</v>
      </c>
      <c r="D595" t="s">
        <v>333</v>
      </c>
      <c r="E595" s="70">
        <v>0</v>
      </c>
      <c r="G595"/>
    </row>
    <row r="596" spans="1:7" ht="12.75">
      <c r="A596"/>
      <c r="B596"/>
      <c r="C596" s="6">
        <v>4700</v>
      </c>
      <c r="D596" t="s">
        <v>181</v>
      </c>
      <c r="E596" s="70">
        <v>500</v>
      </c>
      <c r="G596"/>
    </row>
    <row r="597" spans="4:7" ht="12.75">
      <c r="D597" t="s">
        <v>182</v>
      </c>
      <c r="G597"/>
    </row>
    <row r="598" spans="3:7" ht="12.75">
      <c r="C598" s="6">
        <v>4710</v>
      </c>
      <c r="D598" t="s">
        <v>341</v>
      </c>
      <c r="E598" s="70">
        <v>67</v>
      </c>
      <c r="G598"/>
    </row>
    <row r="602" spans="1:7" ht="12.75">
      <c r="A602" s="52"/>
      <c r="B602" s="48"/>
      <c r="C602" s="49"/>
      <c r="D602" s="50"/>
      <c r="E602" s="105"/>
      <c r="G602"/>
    </row>
    <row r="603" spans="2:7" ht="12.75">
      <c r="B603" s="32"/>
      <c r="C603" s="56"/>
      <c r="D603" s="43"/>
      <c r="E603" s="98"/>
      <c r="G603"/>
    </row>
    <row r="604" spans="2:7" ht="12.75">
      <c r="B604" s="55"/>
      <c r="E604" s="98"/>
      <c r="G604"/>
    </row>
    <row r="612" ht="12.75">
      <c r="E612" s="70" t="s">
        <v>189</v>
      </c>
    </row>
    <row r="613" spans="4:5" ht="12.75">
      <c r="D613" s="7" t="s">
        <v>339</v>
      </c>
      <c r="E613" s="70" t="s">
        <v>394</v>
      </c>
    </row>
    <row r="614" spans="4:5" ht="12.75">
      <c r="D614" s="6" t="s">
        <v>16</v>
      </c>
      <c r="E614" s="70" t="s">
        <v>145</v>
      </c>
    </row>
    <row r="615" ht="12.75">
      <c r="E615" s="70" t="s">
        <v>395</v>
      </c>
    </row>
    <row r="616" spans="1:5" ht="12.75">
      <c r="A616" s="1" t="s">
        <v>0</v>
      </c>
      <c r="B616" s="1" t="s">
        <v>4</v>
      </c>
      <c r="C616" s="1" t="s">
        <v>5</v>
      </c>
      <c r="D616" s="1" t="s">
        <v>6</v>
      </c>
      <c r="E616" s="72" t="s">
        <v>7</v>
      </c>
    </row>
    <row r="617" spans="1:7" s="5" customFormat="1" ht="12.75">
      <c r="A617" s="7">
        <v>801</v>
      </c>
      <c r="B617" s="7"/>
      <c r="C617" s="7"/>
      <c r="D617" s="5" t="s">
        <v>11</v>
      </c>
      <c r="E617" s="75">
        <f>E618+E641+E646</f>
        <v>2076038</v>
      </c>
      <c r="G617" s="75"/>
    </row>
    <row r="618" spans="1:7" s="51" customFormat="1" ht="12.75">
      <c r="A618" s="52"/>
      <c r="B618" s="52">
        <v>80104</v>
      </c>
      <c r="C618" s="52"/>
      <c r="D618" s="51" t="s">
        <v>143</v>
      </c>
      <c r="E618" s="77">
        <f>SUM(E619:E640)</f>
        <v>2066879</v>
      </c>
      <c r="G618" s="77"/>
    </row>
    <row r="619" spans="3:5" ht="12.75">
      <c r="C619" s="6">
        <v>3020</v>
      </c>
      <c r="D619" t="s">
        <v>43</v>
      </c>
      <c r="E619" s="70">
        <v>14200</v>
      </c>
    </row>
    <row r="620" spans="3:5" ht="12.75">
      <c r="C620" s="6">
        <v>3050</v>
      </c>
      <c r="D620" t="s">
        <v>192</v>
      </c>
      <c r="E620" s="70">
        <v>1440</v>
      </c>
    </row>
    <row r="621" spans="1:7" ht="12.75">
      <c r="A621"/>
      <c r="B621"/>
      <c r="C621" s="6">
        <v>4010</v>
      </c>
      <c r="D621" t="s">
        <v>44</v>
      </c>
      <c r="E621" s="70">
        <v>1401326</v>
      </c>
      <c r="G621"/>
    </row>
    <row r="622" spans="1:5" ht="12.75">
      <c r="A622"/>
      <c r="B622"/>
      <c r="C622" s="6">
        <v>4040</v>
      </c>
      <c r="D622" t="s">
        <v>45</v>
      </c>
      <c r="E622" s="70">
        <v>111834</v>
      </c>
    </row>
    <row r="623" spans="1:7" ht="12.75">
      <c r="A623"/>
      <c r="B623"/>
      <c r="C623" s="6">
        <v>4110</v>
      </c>
      <c r="D623" t="s">
        <v>46</v>
      </c>
      <c r="E623" s="70">
        <v>251890</v>
      </c>
      <c r="G623"/>
    </row>
    <row r="624" spans="1:7" ht="12.75">
      <c r="A624"/>
      <c r="B624"/>
      <c r="C624" s="6">
        <v>4120</v>
      </c>
      <c r="D624" t="s">
        <v>348</v>
      </c>
      <c r="E624" s="70">
        <v>30000</v>
      </c>
      <c r="G624"/>
    </row>
    <row r="625" spans="1:7" ht="12.75">
      <c r="A625"/>
      <c r="B625"/>
      <c r="C625" s="6">
        <v>4140</v>
      </c>
      <c r="D625" t="s">
        <v>48</v>
      </c>
      <c r="E625" s="70">
        <v>16623</v>
      </c>
      <c r="G625"/>
    </row>
    <row r="626" spans="1:7" ht="12.75">
      <c r="A626"/>
      <c r="B626"/>
      <c r="D626" t="s">
        <v>49</v>
      </c>
      <c r="G626"/>
    </row>
    <row r="627" spans="1:7" ht="12.75">
      <c r="A627"/>
      <c r="B627"/>
      <c r="C627" s="6">
        <v>4170</v>
      </c>
      <c r="D627" t="s">
        <v>164</v>
      </c>
      <c r="E627" s="70">
        <v>3400</v>
      </c>
      <c r="G627"/>
    </row>
    <row r="628" spans="1:7" ht="12.75">
      <c r="A628"/>
      <c r="B628"/>
      <c r="C628" s="6">
        <v>4210</v>
      </c>
      <c r="D628" t="s">
        <v>50</v>
      </c>
      <c r="E628" s="70">
        <v>10000</v>
      </c>
      <c r="G628"/>
    </row>
    <row r="629" spans="1:7" ht="12.75">
      <c r="A629"/>
      <c r="B629"/>
      <c r="C629" s="6">
        <v>4240</v>
      </c>
      <c r="D629" t="s">
        <v>285</v>
      </c>
      <c r="E629" s="70">
        <v>6000</v>
      </c>
      <c r="G629"/>
    </row>
    <row r="630" spans="1:7" ht="12.75">
      <c r="A630"/>
      <c r="B630"/>
      <c r="C630" s="6">
        <v>4260</v>
      </c>
      <c r="D630" t="s">
        <v>51</v>
      </c>
      <c r="E630" s="70">
        <v>82097</v>
      </c>
      <c r="G630"/>
    </row>
    <row r="631" spans="1:7" ht="12.75">
      <c r="A631"/>
      <c r="B631"/>
      <c r="C631" s="6">
        <v>4270</v>
      </c>
      <c r="D631" t="s">
        <v>52</v>
      </c>
      <c r="E631" s="70">
        <v>45833</v>
      </c>
      <c r="G631"/>
    </row>
    <row r="632" spans="1:7" ht="12.75">
      <c r="A632"/>
      <c r="B632"/>
      <c r="C632" s="6">
        <v>4280</v>
      </c>
      <c r="D632" t="s">
        <v>180</v>
      </c>
      <c r="E632" s="70">
        <v>1100</v>
      </c>
      <c r="G632"/>
    </row>
    <row r="633" spans="1:7" ht="12.75">
      <c r="A633"/>
      <c r="B633"/>
      <c r="C633" s="6">
        <v>4300</v>
      </c>
      <c r="D633" t="s">
        <v>53</v>
      </c>
      <c r="E633" s="70">
        <v>9285</v>
      </c>
      <c r="G633"/>
    </row>
    <row r="634" spans="1:7" ht="12.75">
      <c r="A634"/>
      <c r="B634"/>
      <c r="C634" s="6">
        <v>4360</v>
      </c>
      <c r="D634" t="s">
        <v>227</v>
      </c>
      <c r="E634" s="70">
        <v>1850</v>
      </c>
      <c r="G634"/>
    </row>
    <row r="635" spans="1:7" ht="12.75">
      <c r="A635"/>
      <c r="B635"/>
      <c r="C635" s="6">
        <v>4410</v>
      </c>
      <c r="D635" t="s">
        <v>54</v>
      </c>
      <c r="E635" s="70">
        <v>50</v>
      </c>
      <c r="G635"/>
    </row>
    <row r="636" spans="1:7" ht="12.75">
      <c r="A636"/>
      <c r="B636"/>
      <c r="C636" s="6">
        <v>4430</v>
      </c>
      <c r="D636" t="s">
        <v>55</v>
      </c>
      <c r="E636" s="70">
        <v>1615</v>
      </c>
      <c r="G636"/>
    </row>
    <row r="637" spans="1:5" ht="12.75">
      <c r="A637" s="3"/>
      <c r="B637" s="3"/>
      <c r="C637" s="6">
        <v>4440</v>
      </c>
      <c r="D637" t="s">
        <v>56</v>
      </c>
      <c r="E637" s="74">
        <v>76336</v>
      </c>
    </row>
    <row r="638" spans="1:5" ht="12.75">
      <c r="A638" s="3"/>
      <c r="B638" s="3"/>
      <c r="C638" s="6">
        <v>4700</v>
      </c>
      <c r="D638" t="s">
        <v>187</v>
      </c>
      <c r="E638" s="74">
        <v>0</v>
      </c>
    </row>
    <row r="639" spans="1:5" ht="12.75">
      <c r="A639" s="3"/>
      <c r="B639" s="3"/>
      <c r="D639" t="s">
        <v>188</v>
      </c>
      <c r="E639" s="74"/>
    </row>
    <row r="640" spans="1:5" ht="12.75">
      <c r="A640" s="3"/>
      <c r="B640" s="3"/>
      <c r="C640" s="6">
        <v>4710</v>
      </c>
      <c r="D640" t="s">
        <v>341</v>
      </c>
      <c r="E640" s="74">
        <v>2000</v>
      </c>
    </row>
    <row r="641" spans="1:7" s="51" customFormat="1" ht="12.75">
      <c r="A641" s="52"/>
      <c r="B641" s="52">
        <v>80146</v>
      </c>
      <c r="C641" s="52"/>
      <c r="D641" s="51" t="s">
        <v>140</v>
      </c>
      <c r="E641" s="77">
        <f>SUM(E642:E644)</f>
        <v>7415</v>
      </c>
      <c r="G641" s="77"/>
    </row>
    <row r="642" spans="1:5" ht="12.75">
      <c r="A642" s="7"/>
      <c r="B642" s="7"/>
      <c r="C642" s="6">
        <v>4210</v>
      </c>
      <c r="D642" t="s">
        <v>50</v>
      </c>
      <c r="E642" s="79">
        <v>1751</v>
      </c>
    </row>
    <row r="643" spans="3:5" ht="12.75">
      <c r="C643" s="6">
        <v>4410</v>
      </c>
      <c r="D643" t="s">
        <v>54</v>
      </c>
      <c r="E643" s="70">
        <v>0</v>
      </c>
    </row>
    <row r="644" spans="3:5" ht="12.75">
      <c r="C644" s="6">
        <v>4700</v>
      </c>
      <c r="D644" t="s">
        <v>187</v>
      </c>
      <c r="E644" s="70">
        <v>5664</v>
      </c>
    </row>
    <row r="645" ht="12.75">
      <c r="D645" t="s">
        <v>188</v>
      </c>
    </row>
    <row r="646" spans="1:7" s="51" customFormat="1" ht="15.75">
      <c r="A646" s="52"/>
      <c r="B646" s="115" t="s">
        <v>273</v>
      </c>
      <c r="C646" s="116"/>
      <c r="D646" s="109" t="s">
        <v>286</v>
      </c>
      <c r="E646" s="77">
        <f>SUM(E648:E652)</f>
        <v>1744</v>
      </c>
      <c r="G646" s="77"/>
    </row>
    <row r="647" spans="1:7" s="51" customFormat="1" ht="15.75">
      <c r="A647" s="52"/>
      <c r="B647" s="117"/>
      <c r="C647" s="116"/>
      <c r="D647" s="109" t="s">
        <v>335</v>
      </c>
      <c r="E647" s="77"/>
      <c r="G647" s="77"/>
    </row>
    <row r="648" spans="1:7" s="51" customFormat="1" ht="15.75">
      <c r="A648" s="52"/>
      <c r="B648" s="117"/>
      <c r="C648" s="116"/>
      <c r="D648" s="109" t="s">
        <v>288</v>
      </c>
      <c r="E648" s="77"/>
      <c r="G648" s="77"/>
    </row>
    <row r="649" spans="3:5" ht="12.75">
      <c r="C649" s="6">
        <v>4010</v>
      </c>
      <c r="D649" t="s">
        <v>44</v>
      </c>
      <c r="E649" s="70">
        <v>1485</v>
      </c>
    </row>
    <row r="650" spans="3:5" ht="12.75">
      <c r="C650" s="6">
        <v>4040</v>
      </c>
      <c r="D650" t="s">
        <v>45</v>
      </c>
      <c r="E650" s="70">
        <v>0</v>
      </c>
    </row>
    <row r="651" spans="3:5" ht="12.75">
      <c r="C651" s="6">
        <v>4110</v>
      </c>
      <c r="D651" t="s">
        <v>46</v>
      </c>
      <c r="E651" s="70">
        <v>259</v>
      </c>
    </row>
    <row r="652" spans="3:5" ht="12.75">
      <c r="C652" s="6">
        <v>4120</v>
      </c>
      <c r="D652" t="s">
        <v>348</v>
      </c>
      <c r="E652" s="70">
        <v>0</v>
      </c>
    </row>
    <row r="661" spans="1:5" ht="12.75">
      <c r="A661" s="3"/>
      <c r="B661" s="3"/>
      <c r="E661" s="74"/>
    </row>
    <row r="662" ht="12.75">
      <c r="E662" s="70" t="s">
        <v>167</v>
      </c>
    </row>
    <row r="663" spans="4:5" ht="12.75">
      <c r="D663" s="7" t="s">
        <v>340</v>
      </c>
      <c r="E663" s="70" t="s">
        <v>394</v>
      </c>
    </row>
    <row r="664" spans="4:5" ht="12.75">
      <c r="D664" s="6" t="s">
        <v>17</v>
      </c>
      <c r="E664" s="70" t="s">
        <v>145</v>
      </c>
    </row>
    <row r="665" ht="12.75">
      <c r="E665" s="70" t="s">
        <v>395</v>
      </c>
    </row>
    <row r="666" spans="1:5" ht="12.75">
      <c r="A666" s="1" t="s">
        <v>0</v>
      </c>
      <c r="B666" s="1" t="s">
        <v>4</v>
      </c>
      <c r="C666" s="1" t="s">
        <v>5</v>
      </c>
      <c r="D666" s="1" t="s">
        <v>6</v>
      </c>
      <c r="E666" s="72" t="s">
        <v>7</v>
      </c>
    </row>
    <row r="667" spans="1:7" s="5" customFormat="1" ht="12.75">
      <c r="A667" s="7">
        <v>801</v>
      </c>
      <c r="B667" s="7"/>
      <c r="C667" s="7"/>
      <c r="D667" s="5" t="s">
        <v>11</v>
      </c>
      <c r="E667" s="75">
        <f>SUM(E668+E688+E693)</f>
        <v>1840276</v>
      </c>
      <c r="G667" s="75"/>
    </row>
    <row r="668" spans="1:7" s="51" customFormat="1" ht="12.75">
      <c r="A668" s="52"/>
      <c r="B668" s="52">
        <v>80104</v>
      </c>
      <c r="C668" s="52"/>
      <c r="D668" s="51" t="s">
        <v>143</v>
      </c>
      <c r="E668" s="77">
        <f>SUM(E669:E687)</f>
        <v>1742205</v>
      </c>
      <c r="G668" s="77"/>
    </row>
    <row r="669" spans="3:7" ht="12.75">
      <c r="C669" s="6">
        <v>3020</v>
      </c>
      <c r="D669" t="s">
        <v>43</v>
      </c>
      <c r="E669" s="70">
        <v>10383</v>
      </c>
      <c r="G669"/>
    </row>
    <row r="670" spans="3:7" ht="12.75">
      <c r="C670" s="6">
        <v>4010</v>
      </c>
      <c r="D670" t="s">
        <v>44</v>
      </c>
      <c r="E670" s="70">
        <v>1248123</v>
      </c>
      <c r="G670"/>
    </row>
    <row r="671" spans="3:7" ht="12.75">
      <c r="C671" s="6">
        <v>4040</v>
      </c>
      <c r="D671" t="s">
        <v>45</v>
      </c>
      <c r="E671" s="70">
        <v>96259</v>
      </c>
      <c r="G671"/>
    </row>
    <row r="672" spans="3:7" ht="12.75">
      <c r="C672" s="6">
        <v>4110</v>
      </c>
      <c r="D672" t="s">
        <v>46</v>
      </c>
      <c r="E672" s="70">
        <v>204750</v>
      </c>
      <c r="G672"/>
    </row>
    <row r="673" spans="3:7" ht="12.75">
      <c r="C673" s="6">
        <v>4120</v>
      </c>
      <c r="D673" t="s">
        <v>348</v>
      </c>
      <c r="E673" s="70">
        <v>21890</v>
      </c>
      <c r="G673"/>
    </row>
    <row r="674" spans="3:7" ht="12.75">
      <c r="C674" s="6">
        <v>4170</v>
      </c>
      <c r="D674" t="s">
        <v>164</v>
      </c>
      <c r="E674" s="70">
        <v>3400</v>
      </c>
      <c r="G674"/>
    </row>
    <row r="675" spans="3:7" ht="12.75">
      <c r="C675" s="6">
        <v>4210</v>
      </c>
      <c r="D675" t="s">
        <v>50</v>
      </c>
      <c r="E675" s="70">
        <v>12005</v>
      </c>
      <c r="G675"/>
    </row>
    <row r="676" spans="3:7" ht="12.75">
      <c r="C676" s="6">
        <v>4240</v>
      </c>
      <c r="D676" t="s">
        <v>285</v>
      </c>
      <c r="E676" s="70">
        <v>6000</v>
      </c>
      <c r="G676"/>
    </row>
    <row r="677" spans="3:7" ht="12.75">
      <c r="C677" s="6">
        <v>4260</v>
      </c>
      <c r="D677" t="s">
        <v>51</v>
      </c>
      <c r="E677" s="70">
        <v>63000</v>
      </c>
      <c r="G677"/>
    </row>
    <row r="678" spans="3:7" ht="12.75">
      <c r="C678" s="6">
        <v>4270</v>
      </c>
      <c r="D678" t="s">
        <v>52</v>
      </c>
      <c r="E678" s="70">
        <v>2500</v>
      </c>
      <c r="G678"/>
    </row>
    <row r="679" spans="3:7" ht="12.75">
      <c r="C679" s="6">
        <v>4280</v>
      </c>
      <c r="D679" t="s">
        <v>180</v>
      </c>
      <c r="E679" s="70">
        <v>1240</v>
      </c>
      <c r="G679"/>
    </row>
    <row r="680" spans="3:7" ht="12.75">
      <c r="C680" s="6">
        <v>4300</v>
      </c>
      <c r="D680" t="s">
        <v>53</v>
      </c>
      <c r="E680" s="70">
        <v>10000</v>
      </c>
      <c r="G680"/>
    </row>
    <row r="681" spans="3:7" ht="12.75">
      <c r="C681" s="6">
        <v>4360</v>
      </c>
      <c r="D681" t="s">
        <v>227</v>
      </c>
      <c r="E681" s="70">
        <v>2850</v>
      </c>
      <c r="G681"/>
    </row>
    <row r="682" spans="3:7" ht="12.75">
      <c r="C682" s="6">
        <v>4410</v>
      </c>
      <c r="D682" t="s">
        <v>54</v>
      </c>
      <c r="E682" s="70">
        <v>60</v>
      </c>
      <c r="G682"/>
    </row>
    <row r="683" spans="3:7" ht="12.75">
      <c r="C683" s="6">
        <v>4430</v>
      </c>
      <c r="D683" t="s">
        <v>55</v>
      </c>
      <c r="E683" s="70">
        <v>1430</v>
      </c>
      <c r="G683"/>
    </row>
    <row r="684" spans="1:7" ht="12.75">
      <c r="A684" s="3"/>
      <c r="B684" s="3"/>
      <c r="C684" s="6">
        <v>4440</v>
      </c>
      <c r="D684" t="s">
        <v>56</v>
      </c>
      <c r="E684" s="74">
        <v>58165</v>
      </c>
      <c r="G684"/>
    </row>
    <row r="685" spans="1:5" ht="12.75">
      <c r="A685" s="3"/>
      <c r="B685" s="3"/>
      <c r="C685" s="6">
        <v>4700</v>
      </c>
      <c r="D685" t="s">
        <v>187</v>
      </c>
      <c r="E685" s="74">
        <v>150</v>
      </c>
    </row>
    <row r="686" spans="1:5" ht="12.75">
      <c r="A686" s="3"/>
      <c r="B686" s="3"/>
      <c r="D686" t="s">
        <v>188</v>
      </c>
      <c r="E686" s="74"/>
    </row>
    <row r="687" spans="1:5" ht="12.75">
      <c r="A687" s="3"/>
      <c r="B687" s="3"/>
      <c r="C687" s="6">
        <v>4710</v>
      </c>
      <c r="D687" t="s">
        <v>341</v>
      </c>
      <c r="E687" s="74">
        <v>0</v>
      </c>
    </row>
    <row r="688" spans="1:7" s="51" customFormat="1" ht="12.75">
      <c r="A688" s="52"/>
      <c r="B688" s="52">
        <v>80146</v>
      </c>
      <c r="C688" s="52"/>
      <c r="D688" s="51" t="s">
        <v>140</v>
      </c>
      <c r="E688" s="77">
        <f>SUM(E689:E691)</f>
        <v>6690</v>
      </c>
      <c r="G688" s="77"/>
    </row>
    <row r="689" spans="1:5" ht="12.75">
      <c r="A689" s="7"/>
      <c r="B689" s="9"/>
      <c r="C689" s="6">
        <v>4210</v>
      </c>
      <c r="D689" t="s">
        <v>50</v>
      </c>
      <c r="E689" s="78">
        <v>2441</v>
      </c>
    </row>
    <row r="690" spans="3:5" ht="12.75">
      <c r="C690" s="6">
        <v>4410</v>
      </c>
      <c r="D690" t="s">
        <v>54</v>
      </c>
      <c r="E690" s="70">
        <v>0</v>
      </c>
    </row>
    <row r="691" spans="3:5" ht="12.75">
      <c r="C691" s="6">
        <v>4700</v>
      </c>
      <c r="D691" t="s">
        <v>187</v>
      </c>
      <c r="E691" s="70">
        <v>4249</v>
      </c>
    </row>
    <row r="692" ht="12.75">
      <c r="D692" t="s">
        <v>188</v>
      </c>
    </row>
    <row r="693" spans="1:7" s="51" customFormat="1" ht="15.75">
      <c r="A693" s="52"/>
      <c r="B693" s="115" t="s">
        <v>273</v>
      </c>
      <c r="C693" s="116"/>
      <c r="D693" s="109" t="s">
        <v>286</v>
      </c>
      <c r="E693" s="77">
        <f>SUM(E696:E701)</f>
        <v>91381</v>
      </c>
      <c r="G693" s="77"/>
    </row>
    <row r="694" spans="1:7" s="51" customFormat="1" ht="15.75">
      <c r="A694" s="52"/>
      <c r="B694" s="117"/>
      <c r="C694" s="116"/>
      <c r="D694" s="109" t="s">
        <v>335</v>
      </c>
      <c r="E694" s="77"/>
      <c r="G694" s="77"/>
    </row>
    <row r="695" spans="1:7" s="51" customFormat="1" ht="15.75">
      <c r="A695" s="52"/>
      <c r="B695" s="117"/>
      <c r="C695" s="116"/>
      <c r="D695" s="109" t="s">
        <v>288</v>
      </c>
      <c r="E695" s="77"/>
      <c r="G695" s="77"/>
    </row>
    <row r="696" spans="2:5" ht="15">
      <c r="B696" s="107"/>
      <c r="C696" s="6">
        <v>3020</v>
      </c>
      <c r="D696" t="s">
        <v>43</v>
      </c>
      <c r="E696" s="70">
        <v>225</v>
      </c>
    </row>
    <row r="697" spans="3:5" ht="12.75">
      <c r="C697" s="6">
        <v>4010</v>
      </c>
      <c r="D697" t="s">
        <v>44</v>
      </c>
      <c r="E697" s="70">
        <v>71430</v>
      </c>
    </row>
    <row r="698" spans="3:5" ht="12.75">
      <c r="C698" s="6">
        <v>4040</v>
      </c>
      <c r="D698" t="s">
        <v>45</v>
      </c>
      <c r="E698" s="70">
        <v>4553</v>
      </c>
    </row>
    <row r="699" spans="3:5" ht="12.75">
      <c r="C699" s="6">
        <v>4110</v>
      </c>
      <c r="D699" t="s">
        <v>46</v>
      </c>
      <c r="E699" s="70">
        <v>12994</v>
      </c>
    </row>
    <row r="700" spans="3:5" ht="12.75">
      <c r="C700" s="6">
        <v>4120</v>
      </c>
      <c r="D700" t="s">
        <v>348</v>
      </c>
      <c r="E700" s="70">
        <v>1837</v>
      </c>
    </row>
    <row r="701" spans="3:5" ht="12.75">
      <c r="C701" s="6">
        <v>4710</v>
      </c>
      <c r="D701" t="s">
        <v>341</v>
      </c>
      <c r="E701" s="70">
        <v>342</v>
      </c>
    </row>
    <row r="705" spans="1:5" ht="12.75">
      <c r="A705" s="3"/>
      <c r="B705" s="3"/>
      <c r="C705" s="3"/>
      <c r="D705" s="14"/>
      <c r="E705" s="71"/>
    </row>
    <row r="706" spans="1:5" ht="12.75">
      <c r="A706" s="20"/>
      <c r="B706" s="20"/>
      <c r="C706" s="20"/>
      <c r="D706" s="21"/>
      <c r="E706" s="100"/>
    </row>
    <row r="707" ht="12.75">
      <c r="E707" s="70" t="s">
        <v>20</v>
      </c>
    </row>
    <row r="708" spans="4:5" ht="12.75">
      <c r="D708" s="7" t="s">
        <v>339</v>
      </c>
      <c r="E708" s="70" t="s">
        <v>394</v>
      </c>
    </row>
    <row r="709" spans="4:5" ht="12.75">
      <c r="D709" s="6" t="s">
        <v>18</v>
      </c>
      <c r="E709" s="70" t="s">
        <v>145</v>
      </c>
    </row>
    <row r="710" ht="12.75">
      <c r="E710" s="70" t="s">
        <v>395</v>
      </c>
    </row>
    <row r="711" spans="1:5" ht="12.75">
      <c r="A711" s="1" t="s">
        <v>0</v>
      </c>
      <c r="B711" s="1" t="s">
        <v>4</v>
      </c>
      <c r="C711" s="1" t="s">
        <v>5</v>
      </c>
      <c r="D711" s="1" t="s">
        <v>6</v>
      </c>
      <c r="E711" s="72" t="s">
        <v>7</v>
      </c>
    </row>
    <row r="712" spans="1:7" s="5" customFormat="1" ht="12.75">
      <c r="A712" s="7">
        <v>801</v>
      </c>
      <c r="B712" s="7"/>
      <c r="C712" s="7"/>
      <c r="D712" s="5" t="s">
        <v>11</v>
      </c>
      <c r="E712" s="75">
        <f>E713+E733+E738</f>
        <v>2441250</v>
      </c>
      <c r="G712" s="75"/>
    </row>
    <row r="713" spans="1:7" s="51" customFormat="1" ht="12.75">
      <c r="A713" s="52"/>
      <c r="B713" s="52">
        <v>80104</v>
      </c>
      <c r="C713" s="52"/>
      <c r="D713" s="51" t="s">
        <v>143</v>
      </c>
      <c r="E713" s="77">
        <f>SUM(E714:E732)</f>
        <v>2326235</v>
      </c>
      <c r="G713" s="77"/>
    </row>
    <row r="714" spans="3:5" ht="12.75">
      <c r="C714" s="6">
        <v>3020</v>
      </c>
      <c r="D714" t="s">
        <v>43</v>
      </c>
      <c r="E714" s="70">
        <v>17000</v>
      </c>
    </row>
    <row r="715" spans="3:5" ht="12.75">
      <c r="C715" s="6">
        <v>4010</v>
      </c>
      <c r="D715" t="s">
        <v>44</v>
      </c>
      <c r="E715" s="70">
        <v>1662071</v>
      </c>
    </row>
    <row r="716" spans="3:5" ht="12.75">
      <c r="C716" s="6">
        <v>4040</v>
      </c>
      <c r="D716" t="s">
        <v>45</v>
      </c>
      <c r="E716" s="70">
        <v>121582</v>
      </c>
    </row>
    <row r="717" spans="3:7" ht="12.75">
      <c r="C717" s="6">
        <v>4110</v>
      </c>
      <c r="D717" t="s">
        <v>46</v>
      </c>
      <c r="E717" s="70">
        <v>277151</v>
      </c>
      <c r="G717"/>
    </row>
    <row r="718" spans="3:7" ht="12.75">
      <c r="C718" s="6">
        <v>4120</v>
      </c>
      <c r="D718" t="s">
        <v>348</v>
      </c>
      <c r="E718" s="70">
        <v>31146</v>
      </c>
      <c r="G718"/>
    </row>
    <row r="719" spans="3:7" ht="12.75">
      <c r="C719" s="6">
        <v>4170</v>
      </c>
      <c r="D719" t="s">
        <v>164</v>
      </c>
      <c r="E719" s="70">
        <v>3360</v>
      </c>
      <c r="G719"/>
    </row>
    <row r="720" spans="3:7" ht="12.75">
      <c r="C720" s="6">
        <v>4210</v>
      </c>
      <c r="D720" t="s">
        <v>50</v>
      </c>
      <c r="E720" s="70">
        <v>10000</v>
      </c>
      <c r="G720"/>
    </row>
    <row r="721" spans="3:7" ht="12.75">
      <c r="C721" s="6">
        <v>4240</v>
      </c>
      <c r="D721" t="s">
        <v>285</v>
      </c>
      <c r="E721" s="70">
        <v>6000</v>
      </c>
      <c r="G721"/>
    </row>
    <row r="722" spans="3:7" ht="12.75">
      <c r="C722" s="6">
        <v>4260</v>
      </c>
      <c r="D722" t="s">
        <v>51</v>
      </c>
      <c r="E722" s="70">
        <v>101640</v>
      </c>
      <c r="G722"/>
    </row>
    <row r="723" spans="3:7" ht="12.75">
      <c r="C723" s="6">
        <v>4270</v>
      </c>
      <c r="D723" t="s">
        <v>52</v>
      </c>
      <c r="E723" s="70">
        <v>6000</v>
      </c>
      <c r="G723"/>
    </row>
    <row r="724" spans="3:7" ht="12.75">
      <c r="C724" s="6">
        <v>4280</v>
      </c>
      <c r="D724" t="s">
        <v>180</v>
      </c>
      <c r="E724" s="70">
        <v>2000</v>
      </c>
      <c r="G724"/>
    </row>
    <row r="725" spans="3:7" ht="12.75">
      <c r="C725" s="6">
        <v>4300</v>
      </c>
      <c r="D725" t="s">
        <v>53</v>
      </c>
      <c r="E725" s="70">
        <v>14145</v>
      </c>
      <c r="G725"/>
    </row>
    <row r="726" spans="3:7" ht="12.75">
      <c r="C726" s="6">
        <v>4360</v>
      </c>
      <c r="D726" t="s">
        <v>227</v>
      </c>
      <c r="E726" s="70">
        <v>1750</v>
      </c>
      <c r="G726"/>
    </row>
    <row r="727" spans="3:7" ht="12.75">
      <c r="C727" s="6">
        <v>4410</v>
      </c>
      <c r="D727" t="s">
        <v>54</v>
      </c>
      <c r="E727" s="70">
        <v>0</v>
      </c>
      <c r="G727"/>
    </row>
    <row r="728" spans="3:7" ht="12.75">
      <c r="C728" s="6">
        <v>4430</v>
      </c>
      <c r="D728" t="s">
        <v>55</v>
      </c>
      <c r="E728" s="70">
        <v>2855</v>
      </c>
      <c r="G728"/>
    </row>
    <row r="729" spans="1:7" ht="12.75">
      <c r="A729" s="3"/>
      <c r="B729" s="3"/>
      <c r="C729" s="6">
        <v>4440</v>
      </c>
      <c r="D729" t="s">
        <v>56</v>
      </c>
      <c r="E729" s="74">
        <v>69535</v>
      </c>
      <c r="G729"/>
    </row>
    <row r="730" spans="1:7" ht="12.75">
      <c r="A730" s="3"/>
      <c r="B730" s="3"/>
      <c r="C730" s="6">
        <v>4700</v>
      </c>
      <c r="D730" t="s">
        <v>187</v>
      </c>
      <c r="E730" s="74">
        <v>0</v>
      </c>
      <c r="G730"/>
    </row>
    <row r="731" spans="1:7" ht="12.75">
      <c r="A731" s="3"/>
      <c r="B731" s="3"/>
      <c r="D731" t="s">
        <v>188</v>
      </c>
      <c r="E731" s="74"/>
      <c r="G731"/>
    </row>
    <row r="732" spans="1:7" ht="12.75">
      <c r="A732" s="3"/>
      <c r="B732" s="3"/>
      <c r="C732" s="6">
        <v>4710</v>
      </c>
      <c r="D732" t="s">
        <v>341</v>
      </c>
      <c r="E732" s="74">
        <v>0</v>
      </c>
      <c r="G732"/>
    </row>
    <row r="733" spans="1:7" s="51" customFormat="1" ht="12.75">
      <c r="A733" s="52"/>
      <c r="B733" s="52">
        <v>80146</v>
      </c>
      <c r="C733" s="52"/>
      <c r="D733" s="51" t="s">
        <v>140</v>
      </c>
      <c r="E733" s="77">
        <f>SUM(E734:E736)</f>
        <v>7690</v>
      </c>
      <c r="G733" s="77"/>
    </row>
    <row r="734" spans="1:5" ht="12.75">
      <c r="A734" s="7"/>
      <c r="B734" s="7"/>
      <c r="C734" s="6">
        <v>4210</v>
      </c>
      <c r="D734" t="s">
        <v>50</v>
      </c>
      <c r="E734" s="99">
        <v>1441</v>
      </c>
    </row>
    <row r="735" spans="1:5" ht="12.75">
      <c r="A735" s="7"/>
      <c r="B735" s="7"/>
      <c r="C735" s="6">
        <v>4300</v>
      </c>
      <c r="D735" t="s">
        <v>53</v>
      </c>
      <c r="E735" s="99">
        <v>1000</v>
      </c>
    </row>
    <row r="736" spans="3:5" ht="12.75">
      <c r="C736" s="6">
        <v>4700</v>
      </c>
      <c r="D736" t="s">
        <v>187</v>
      </c>
      <c r="E736" s="70">
        <v>5249</v>
      </c>
    </row>
    <row r="737" ht="12.75">
      <c r="D737" t="s">
        <v>188</v>
      </c>
    </row>
    <row r="738" spans="1:7" s="51" customFormat="1" ht="15.75">
      <c r="A738" s="52"/>
      <c r="B738" s="115" t="s">
        <v>273</v>
      </c>
      <c r="C738" s="116"/>
      <c r="D738" s="109" t="s">
        <v>286</v>
      </c>
      <c r="E738" s="77">
        <f>SUM(E741:E748)</f>
        <v>107325</v>
      </c>
      <c r="G738" s="77"/>
    </row>
    <row r="739" spans="1:7" s="51" customFormat="1" ht="15.75">
      <c r="A739" s="52"/>
      <c r="B739" s="117"/>
      <c r="C739" s="116"/>
      <c r="D739" s="109" t="s">
        <v>335</v>
      </c>
      <c r="E739" s="77"/>
      <c r="G739" s="77"/>
    </row>
    <row r="740" spans="1:7" s="51" customFormat="1" ht="15.75">
      <c r="A740" s="52"/>
      <c r="B740" s="117"/>
      <c r="C740" s="116"/>
      <c r="D740" s="109" t="s">
        <v>288</v>
      </c>
      <c r="E740" s="77"/>
      <c r="G740" s="77"/>
    </row>
    <row r="741" spans="1:7" ht="15">
      <c r="A741"/>
      <c r="B741" s="107"/>
      <c r="C741" s="6">
        <v>3020</v>
      </c>
      <c r="D741" t="s">
        <v>43</v>
      </c>
      <c r="E741" s="99">
        <v>0</v>
      </c>
      <c r="G741"/>
    </row>
    <row r="742" spans="1:7" ht="15">
      <c r="A742"/>
      <c r="B742" s="107"/>
      <c r="C742" s="108">
        <v>4010</v>
      </c>
      <c r="D742" s="106" t="s">
        <v>44</v>
      </c>
      <c r="E742" s="99">
        <v>77640</v>
      </c>
      <c r="G742"/>
    </row>
    <row r="743" spans="1:7" ht="15">
      <c r="A743"/>
      <c r="B743" s="107"/>
      <c r="C743" s="6">
        <v>4040</v>
      </c>
      <c r="D743" t="s">
        <v>45</v>
      </c>
      <c r="E743" s="99">
        <v>6211</v>
      </c>
      <c r="G743"/>
    </row>
    <row r="744" spans="1:7" ht="15">
      <c r="A744"/>
      <c r="B744" s="107"/>
      <c r="C744" s="108">
        <v>4110</v>
      </c>
      <c r="D744" s="106" t="s">
        <v>46</v>
      </c>
      <c r="E744" s="99">
        <v>14300</v>
      </c>
      <c r="G744"/>
    </row>
    <row r="745" spans="1:7" ht="15">
      <c r="A745"/>
      <c r="B745" s="107"/>
      <c r="C745" s="108">
        <v>4120</v>
      </c>
      <c r="D745" t="s">
        <v>348</v>
      </c>
      <c r="E745" s="99">
        <v>1145</v>
      </c>
      <c r="G745"/>
    </row>
    <row r="746" spans="1:7" ht="12.75">
      <c r="A746"/>
      <c r="C746" s="6">
        <v>4240</v>
      </c>
      <c r="D746" t="s">
        <v>285</v>
      </c>
      <c r="E746" s="70">
        <v>5000</v>
      </c>
      <c r="G746"/>
    </row>
    <row r="747" spans="1:7" ht="12.75">
      <c r="A747"/>
      <c r="C747" s="6">
        <v>4440</v>
      </c>
      <c r="D747" t="s">
        <v>56</v>
      </c>
      <c r="E747" s="70">
        <v>3029</v>
      </c>
      <c r="G747"/>
    </row>
    <row r="748" spans="1:7" ht="12.75">
      <c r="A748"/>
      <c r="C748" s="6">
        <v>4710</v>
      </c>
      <c r="D748" t="s">
        <v>341</v>
      </c>
      <c r="E748" s="70">
        <v>0</v>
      </c>
      <c r="G748"/>
    </row>
    <row r="762" spans="1:7" ht="12.75">
      <c r="A762"/>
      <c r="B762"/>
      <c r="C762"/>
      <c r="E762" s="70" t="s">
        <v>22</v>
      </c>
      <c r="G762"/>
    </row>
    <row r="763" spans="1:7" ht="12.75">
      <c r="A763"/>
      <c r="B763"/>
      <c r="C763"/>
      <c r="D763" s="7" t="s">
        <v>339</v>
      </c>
      <c r="E763" s="70" t="s">
        <v>394</v>
      </c>
      <c r="G763"/>
    </row>
    <row r="764" spans="1:7" ht="12.75">
      <c r="A764"/>
      <c r="B764"/>
      <c r="C764"/>
      <c r="D764" s="6" t="s">
        <v>21</v>
      </c>
      <c r="E764" s="70" t="s">
        <v>145</v>
      </c>
      <c r="G764"/>
    </row>
    <row r="765" ht="12.75">
      <c r="E765" s="70" t="s">
        <v>395</v>
      </c>
    </row>
    <row r="766" spans="1:5" ht="12.75">
      <c r="A766" s="1" t="s">
        <v>0</v>
      </c>
      <c r="B766" s="1" t="s">
        <v>4</v>
      </c>
      <c r="C766" s="1" t="s">
        <v>5</v>
      </c>
      <c r="D766" s="1" t="s">
        <v>6</v>
      </c>
      <c r="E766" s="72" t="s">
        <v>7</v>
      </c>
    </row>
    <row r="767" spans="1:7" s="5" customFormat="1" ht="12.75">
      <c r="A767" s="7">
        <v>801</v>
      </c>
      <c r="B767" s="7"/>
      <c r="C767" s="7"/>
      <c r="D767" s="5" t="s">
        <v>11</v>
      </c>
      <c r="E767" s="75">
        <f>E768+E789+E794</f>
        <v>2122371</v>
      </c>
      <c r="G767" s="75"/>
    </row>
    <row r="768" spans="1:7" s="51" customFormat="1" ht="12.75">
      <c r="A768" s="52"/>
      <c r="B768" s="52">
        <v>80104</v>
      </c>
      <c r="C768" s="52"/>
      <c r="D768" s="51" t="s">
        <v>143</v>
      </c>
      <c r="E768" s="77">
        <f>SUM(E769:E788)</f>
        <v>1945430</v>
      </c>
      <c r="G768" s="77"/>
    </row>
    <row r="769" spans="3:5" ht="12.75">
      <c r="C769" s="6">
        <v>3020</v>
      </c>
      <c r="D769" t="s">
        <v>43</v>
      </c>
      <c r="E769" s="70">
        <v>9040</v>
      </c>
    </row>
    <row r="770" spans="3:5" ht="12.75">
      <c r="C770" s="6">
        <v>4010</v>
      </c>
      <c r="D770" t="s">
        <v>44</v>
      </c>
      <c r="E770" s="70">
        <v>1354548</v>
      </c>
    </row>
    <row r="771" spans="3:5" ht="12.75">
      <c r="C771" s="6">
        <v>4040</v>
      </c>
      <c r="D771" t="s">
        <v>45</v>
      </c>
      <c r="E771" s="70">
        <v>102847</v>
      </c>
    </row>
    <row r="772" spans="3:5" ht="12.75">
      <c r="C772" s="6">
        <v>4110</v>
      </c>
      <c r="D772" t="s">
        <v>46</v>
      </c>
      <c r="E772" s="70">
        <v>227914</v>
      </c>
    </row>
    <row r="773" spans="3:5" ht="12.75">
      <c r="C773" s="6">
        <v>4120</v>
      </c>
      <c r="D773" t="s">
        <v>348</v>
      </c>
      <c r="E773" s="70">
        <v>22000</v>
      </c>
    </row>
    <row r="774" spans="3:5" ht="12.75">
      <c r="C774" s="6">
        <v>4170</v>
      </c>
      <c r="D774" t="s">
        <v>164</v>
      </c>
      <c r="E774" s="70">
        <v>3400</v>
      </c>
    </row>
    <row r="775" spans="3:5" ht="12.75">
      <c r="C775" s="6">
        <v>4210</v>
      </c>
      <c r="D775" t="s">
        <v>50</v>
      </c>
      <c r="E775" s="70">
        <v>10000</v>
      </c>
    </row>
    <row r="776" spans="3:5" ht="12.75">
      <c r="C776" s="6">
        <v>4240</v>
      </c>
      <c r="D776" t="s">
        <v>285</v>
      </c>
      <c r="E776" s="70">
        <v>6000</v>
      </c>
    </row>
    <row r="777" spans="3:5" ht="12.75">
      <c r="C777" s="6">
        <v>4260</v>
      </c>
      <c r="D777" t="s">
        <v>51</v>
      </c>
      <c r="E777" s="70">
        <v>79640</v>
      </c>
    </row>
    <row r="778" spans="3:5" ht="12.75">
      <c r="C778" s="6">
        <v>4270</v>
      </c>
      <c r="D778" t="s">
        <v>52</v>
      </c>
      <c r="E778" s="70">
        <v>9000</v>
      </c>
    </row>
    <row r="779" spans="3:5" ht="12.75">
      <c r="C779" s="6">
        <v>4280</v>
      </c>
      <c r="D779" t="s">
        <v>180</v>
      </c>
      <c r="E779" s="70">
        <v>2290</v>
      </c>
    </row>
    <row r="780" spans="3:5" ht="12.75">
      <c r="C780" s="6">
        <v>4300</v>
      </c>
      <c r="D780" t="s">
        <v>53</v>
      </c>
      <c r="E780" s="70">
        <v>15153</v>
      </c>
    </row>
    <row r="781" spans="3:5" ht="12.75">
      <c r="C781" s="6">
        <v>4360</v>
      </c>
      <c r="D781" t="s">
        <v>227</v>
      </c>
      <c r="E781" s="70">
        <v>1850</v>
      </c>
    </row>
    <row r="782" spans="3:5" ht="12.75">
      <c r="C782" s="6">
        <v>4410</v>
      </c>
      <c r="D782" t="s">
        <v>54</v>
      </c>
      <c r="E782" s="70">
        <v>226</v>
      </c>
    </row>
    <row r="783" spans="3:5" ht="12.75">
      <c r="C783" s="6">
        <v>4430</v>
      </c>
      <c r="D783" t="s">
        <v>55</v>
      </c>
      <c r="E783" s="70">
        <v>2475</v>
      </c>
    </row>
    <row r="784" spans="1:5" ht="12.75">
      <c r="A784" s="3"/>
      <c r="B784" s="3"/>
      <c r="C784" s="6">
        <v>4440</v>
      </c>
      <c r="D784" t="s">
        <v>56</v>
      </c>
      <c r="E784" s="74">
        <v>69647</v>
      </c>
    </row>
    <row r="785" spans="1:5" ht="12.75">
      <c r="A785" s="3"/>
      <c r="B785" s="3"/>
      <c r="C785" s="6">
        <v>4700</v>
      </c>
      <c r="D785" t="s">
        <v>187</v>
      </c>
      <c r="E785" s="74">
        <v>90</v>
      </c>
    </row>
    <row r="786" spans="1:5" ht="12.75">
      <c r="A786" s="3"/>
      <c r="B786" s="3"/>
      <c r="D786" t="s">
        <v>188</v>
      </c>
      <c r="E786" s="74"/>
    </row>
    <row r="787" spans="1:5" ht="12.75">
      <c r="A787" s="3"/>
      <c r="B787" s="3"/>
      <c r="C787" s="6">
        <v>4710</v>
      </c>
      <c r="D787" t="s">
        <v>341</v>
      </c>
      <c r="E787" s="74">
        <v>2210</v>
      </c>
    </row>
    <row r="788" spans="1:5" ht="12.75">
      <c r="A788" s="3"/>
      <c r="B788" s="3"/>
      <c r="C788" s="6">
        <v>6050</v>
      </c>
      <c r="D788" s="12" t="s">
        <v>179</v>
      </c>
      <c r="E788" s="74">
        <v>27100</v>
      </c>
    </row>
    <row r="789" spans="1:11" s="51" customFormat="1" ht="12.75">
      <c r="A789" s="52"/>
      <c r="B789" s="52">
        <v>80146</v>
      </c>
      <c r="C789" s="52"/>
      <c r="D789" s="51" t="s">
        <v>140</v>
      </c>
      <c r="E789" s="77">
        <f>SUM(E790:E793)</f>
        <v>7120</v>
      </c>
      <c r="G789" s="118"/>
      <c r="H789" s="52"/>
      <c r="I789" s="52"/>
      <c r="K789" s="119"/>
    </row>
    <row r="790" spans="1:11" ht="12.75">
      <c r="A790" s="7"/>
      <c r="B790" s="7"/>
      <c r="C790" s="6">
        <v>4210</v>
      </c>
      <c r="D790" t="s">
        <v>50</v>
      </c>
      <c r="E790" s="79">
        <v>801</v>
      </c>
      <c r="G790" s="76"/>
      <c r="H790" s="6"/>
      <c r="I790" s="6"/>
      <c r="K790" s="4"/>
    </row>
    <row r="791" spans="1:11" ht="12.75">
      <c r="A791" s="7"/>
      <c r="B791" s="7"/>
      <c r="C791" s="6">
        <v>4300</v>
      </c>
      <c r="D791" t="s">
        <v>53</v>
      </c>
      <c r="E791" s="79">
        <v>4200</v>
      </c>
      <c r="G791" s="76"/>
      <c r="H791" s="6"/>
      <c r="I791" s="6"/>
      <c r="K791" s="4"/>
    </row>
    <row r="792" spans="3:11" ht="12.75">
      <c r="C792" s="6">
        <v>4700</v>
      </c>
      <c r="D792" t="s">
        <v>187</v>
      </c>
      <c r="E792" s="70">
        <v>2119</v>
      </c>
      <c r="G792" s="76"/>
      <c r="H792" s="6"/>
      <c r="I792" s="6"/>
      <c r="K792" s="4"/>
    </row>
    <row r="793" spans="4:11" ht="12.75">
      <c r="D793" t="s">
        <v>188</v>
      </c>
      <c r="G793" s="76"/>
      <c r="H793" s="6"/>
      <c r="I793" s="6"/>
      <c r="K793" s="4"/>
    </row>
    <row r="794" spans="1:11" s="51" customFormat="1" ht="15.75">
      <c r="A794" s="52"/>
      <c r="B794" s="115" t="s">
        <v>273</v>
      </c>
      <c r="C794" s="116"/>
      <c r="D794" s="109" t="s">
        <v>286</v>
      </c>
      <c r="E794" s="77">
        <f>SUM(E797:E803)</f>
        <v>169821</v>
      </c>
      <c r="G794" s="118"/>
      <c r="H794" s="52"/>
      <c r="I794" s="52"/>
      <c r="K794" s="119"/>
    </row>
    <row r="795" spans="1:11" s="51" customFormat="1" ht="15.75">
      <c r="A795" s="52"/>
      <c r="B795" s="117"/>
      <c r="C795" s="116"/>
      <c r="D795" s="109" t="s">
        <v>287</v>
      </c>
      <c r="E795" s="77"/>
      <c r="G795" s="118"/>
      <c r="H795" s="52"/>
      <c r="I795" s="52"/>
      <c r="K795" s="119"/>
    </row>
    <row r="796" spans="1:11" s="51" customFormat="1" ht="15.75">
      <c r="A796" s="52"/>
      <c r="B796" s="117"/>
      <c r="C796" s="116"/>
      <c r="D796" s="109" t="s">
        <v>288</v>
      </c>
      <c r="E796" s="77"/>
      <c r="G796" s="118"/>
      <c r="H796" s="52"/>
      <c r="I796" s="52"/>
      <c r="K796" s="119"/>
    </row>
    <row r="797" spans="2:11" ht="15">
      <c r="B797" s="107"/>
      <c r="C797" s="6">
        <v>3020</v>
      </c>
      <c r="D797" t="s">
        <v>43</v>
      </c>
      <c r="E797" s="99">
        <v>500</v>
      </c>
      <c r="G797" s="76"/>
      <c r="H797" s="6"/>
      <c r="I797" s="6"/>
      <c r="K797" s="4"/>
    </row>
    <row r="798" spans="1:11" ht="15">
      <c r="A798"/>
      <c r="B798" s="107"/>
      <c r="C798" s="108">
        <v>4010</v>
      </c>
      <c r="D798" s="106" t="s">
        <v>44</v>
      </c>
      <c r="E798" s="99">
        <v>127364</v>
      </c>
      <c r="G798" s="76"/>
      <c r="H798" s="6"/>
      <c r="I798" s="6"/>
      <c r="K798" s="4"/>
    </row>
    <row r="799" spans="1:11" ht="15">
      <c r="A799"/>
      <c r="B799" s="107"/>
      <c r="C799" s="6">
        <v>4040</v>
      </c>
      <c r="D799" t="s">
        <v>45</v>
      </c>
      <c r="E799" s="99">
        <v>9388</v>
      </c>
      <c r="G799" s="76"/>
      <c r="H799" s="6"/>
      <c r="I799" s="6"/>
      <c r="K799" s="4"/>
    </row>
    <row r="800" spans="1:11" ht="15">
      <c r="A800"/>
      <c r="B800" s="107"/>
      <c r="C800" s="108">
        <v>4110</v>
      </c>
      <c r="D800" s="106" t="s">
        <v>46</v>
      </c>
      <c r="E800" s="99">
        <v>23562</v>
      </c>
      <c r="G800" s="76"/>
      <c r="H800" s="6"/>
      <c r="I800" s="6"/>
      <c r="K800" s="4"/>
    </row>
    <row r="801" spans="1:11" ht="15">
      <c r="A801"/>
      <c r="B801" s="107"/>
      <c r="C801" s="108">
        <v>4120</v>
      </c>
      <c r="D801" t="s">
        <v>348</v>
      </c>
      <c r="E801" s="99">
        <v>2250</v>
      </c>
      <c r="G801" s="76"/>
      <c r="H801" s="6"/>
      <c r="I801" s="6"/>
      <c r="K801" s="4"/>
    </row>
    <row r="802" spans="1:11" ht="12.75">
      <c r="A802"/>
      <c r="C802" s="6">
        <v>4440</v>
      </c>
      <c r="D802" t="s">
        <v>56</v>
      </c>
      <c r="E802" s="70">
        <v>6057</v>
      </c>
      <c r="G802" s="76"/>
      <c r="H802" s="6"/>
      <c r="I802" s="6"/>
      <c r="K802" s="4"/>
    </row>
    <row r="803" spans="1:11" ht="12.75">
      <c r="A803"/>
      <c r="C803" s="6">
        <v>4710</v>
      </c>
      <c r="D803" t="s">
        <v>341</v>
      </c>
      <c r="E803" s="70">
        <v>700</v>
      </c>
      <c r="G803" s="76"/>
      <c r="H803" s="6"/>
      <c r="I803" s="6"/>
      <c r="K803" s="4"/>
    </row>
    <row r="804" spans="1:11" ht="12.75">
      <c r="A804"/>
      <c r="G804" s="76"/>
      <c r="H804" s="6"/>
      <c r="I804" s="6"/>
      <c r="K804" s="4"/>
    </row>
    <row r="805" spans="1:11" ht="12.75">
      <c r="A805"/>
      <c r="G805" s="76"/>
      <c r="H805" s="6"/>
      <c r="I805" s="6"/>
      <c r="K805" s="4"/>
    </row>
    <row r="806" spans="1:11" ht="12.75">
      <c r="A806"/>
      <c r="G806" s="76"/>
      <c r="H806" s="6"/>
      <c r="I806" s="6"/>
      <c r="K806" s="4"/>
    </row>
    <row r="807" spans="1:11" ht="12.75">
      <c r="A807"/>
      <c r="G807" s="76"/>
      <c r="H807" s="6"/>
      <c r="I807" s="6"/>
      <c r="K807" s="4"/>
    </row>
    <row r="808" spans="1:11" ht="12.75">
      <c r="A808"/>
      <c r="G808" s="76"/>
      <c r="H808" s="6"/>
      <c r="I808" s="6"/>
      <c r="K808" s="4"/>
    </row>
    <row r="809" spans="1:11" ht="12.75">
      <c r="A809"/>
      <c r="G809" s="76"/>
      <c r="H809" s="6"/>
      <c r="I809" s="6"/>
      <c r="K809" s="4"/>
    </row>
    <row r="810" spans="1:11" ht="14.25" customHeight="1">
      <c r="A810"/>
      <c r="G810" s="76"/>
      <c r="H810" s="6"/>
      <c r="I810" s="6"/>
      <c r="K810" s="4"/>
    </row>
    <row r="811" spans="1:11" ht="12.75">
      <c r="A811"/>
      <c r="G811" s="76"/>
      <c r="H811" s="6"/>
      <c r="I811" s="6"/>
      <c r="K811" s="4"/>
    </row>
    <row r="812" spans="1:11" ht="12.75">
      <c r="A812"/>
      <c r="G812" s="76"/>
      <c r="H812" s="6"/>
      <c r="I812" s="6"/>
      <c r="K812" s="4"/>
    </row>
    <row r="813" spans="1:11" ht="12.75">
      <c r="A813"/>
      <c r="G813" s="76"/>
      <c r="H813" s="6"/>
      <c r="I813" s="6"/>
      <c r="K813" s="4"/>
    </row>
    <row r="814" spans="7:11" ht="12.75">
      <c r="G814" s="76"/>
      <c r="H814" s="6"/>
      <c r="I814" s="6"/>
      <c r="K814" s="4"/>
    </row>
    <row r="815" spans="1:11" ht="12.75">
      <c r="A815" s="3"/>
      <c r="B815" s="3"/>
      <c r="E815" s="71"/>
      <c r="G815" s="76"/>
      <c r="H815" s="6"/>
      <c r="I815" s="6"/>
      <c r="K815" s="4"/>
    </row>
    <row r="816" spans="1:11" ht="12.75">
      <c r="A816" s="20"/>
      <c r="B816" s="20"/>
      <c r="C816" s="20"/>
      <c r="D816" s="21"/>
      <c r="E816" s="100"/>
      <c r="G816" s="76"/>
      <c r="H816" s="6"/>
      <c r="I816" s="6"/>
      <c r="K816" s="4"/>
    </row>
    <row r="817" spans="5:11" ht="12.75">
      <c r="E817" s="70" t="s">
        <v>13</v>
      </c>
      <c r="G817" s="76"/>
      <c r="H817" s="6"/>
      <c r="I817" s="6"/>
      <c r="K817" s="4"/>
    </row>
    <row r="818" spans="4:11" ht="12.75">
      <c r="D818" s="7" t="s">
        <v>339</v>
      </c>
      <c r="E818" s="70" t="s">
        <v>394</v>
      </c>
      <c r="G818" s="76"/>
      <c r="H818" s="6"/>
      <c r="I818" s="6"/>
      <c r="K818" s="4"/>
    </row>
    <row r="819" spans="4:11" ht="12.75">
      <c r="D819" s="6" t="s">
        <v>19</v>
      </c>
      <c r="E819" s="70" t="s">
        <v>145</v>
      </c>
      <c r="G819" s="76"/>
      <c r="H819" s="6"/>
      <c r="I819" s="6"/>
      <c r="K819" s="4"/>
    </row>
    <row r="820" spans="5:11" ht="12.75">
      <c r="E820" s="70" t="s">
        <v>395</v>
      </c>
      <c r="G820" s="76"/>
      <c r="H820" s="6"/>
      <c r="I820" s="6"/>
      <c r="K820" s="4"/>
    </row>
    <row r="821" spans="1:11" ht="12.75">
      <c r="A821" s="1" t="s">
        <v>0</v>
      </c>
      <c r="B821" s="1" t="s">
        <v>4</v>
      </c>
      <c r="C821" s="1" t="s">
        <v>5</v>
      </c>
      <c r="D821" s="1" t="s">
        <v>6</v>
      </c>
      <c r="E821" s="72" t="s">
        <v>7</v>
      </c>
      <c r="G821" s="76"/>
      <c r="H821" s="6"/>
      <c r="I821" s="6"/>
      <c r="K821" s="4"/>
    </row>
    <row r="822" spans="1:11" s="5" customFormat="1" ht="12.75">
      <c r="A822" s="7">
        <v>801</v>
      </c>
      <c r="B822" s="7"/>
      <c r="C822" s="7"/>
      <c r="D822" s="5" t="s">
        <v>11</v>
      </c>
      <c r="E822" s="75">
        <f>E823+E845+E850</f>
        <v>2331963</v>
      </c>
      <c r="G822" s="80"/>
      <c r="H822" s="7"/>
      <c r="I822" s="7"/>
      <c r="K822" s="8"/>
    </row>
    <row r="823" spans="1:11" s="51" customFormat="1" ht="12.75">
      <c r="A823" s="52"/>
      <c r="B823" s="52">
        <v>80104</v>
      </c>
      <c r="C823" s="52"/>
      <c r="D823" s="51" t="s">
        <v>143</v>
      </c>
      <c r="E823" s="77">
        <f>SUM(E824:E844)</f>
        <v>2322638</v>
      </c>
      <c r="G823" s="118"/>
      <c r="H823" s="52"/>
      <c r="I823" s="52"/>
      <c r="K823" s="119"/>
    </row>
    <row r="824" spans="3:11" ht="12.75">
      <c r="C824" s="6">
        <v>3020</v>
      </c>
      <c r="D824" t="s">
        <v>43</v>
      </c>
      <c r="E824" s="70">
        <v>9600</v>
      </c>
      <c r="G824" s="76"/>
      <c r="H824" s="6"/>
      <c r="I824" s="6"/>
      <c r="K824" s="4"/>
    </row>
    <row r="825" spans="3:11" ht="12.75">
      <c r="C825" s="6">
        <v>4010</v>
      </c>
      <c r="D825" t="s">
        <v>44</v>
      </c>
      <c r="E825" s="70">
        <v>1651736</v>
      </c>
      <c r="G825" s="76"/>
      <c r="H825" s="6"/>
      <c r="I825" s="6"/>
      <c r="K825" s="4"/>
    </row>
    <row r="826" spans="3:11" ht="12.75">
      <c r="C826" s="6">
        <v>4040</v>
      </c>
      <c r="D826" t="s">
        <v>45</v>
      </c>
      <c r="E826" s="70">
        <v>127827</v>
      </c>
      <c r="G826" s="76"/>
      <c r="H826" s="6"/>
      <c r="I826" s="6"/>
      <c r="K826" s="4"/>
    </row>
    <row r="827" spans="3:11" ht="12.75">
      <c r="C827" s="6">
        <v>4110</v>
      </c>
      <c r="D827" t="s">
        <v>46</v>
      </c>
      <c r="E827" s="70">
        <v>279554</v>
      </c>
      <c r="G827" s="76"/>
      <c r="H827" s="6"/>
      <c r="I827" s="6"/>
      <c r="K827" s="4"/>
    </row>
    <row r="828" spans="3:11" ht="12.75">
      <c r="C828" s="6">
        <v>4120</v>
      </c>
      <c r="D828" t="s">
        <v>348</v>
      </c>
      <c r="E828" s="70">
        <v>24079</v>
      </c>
      <c r="G828" s="76"/>
      <c r="H828" s="6"/>
      <c r="I828" s="6"/>
      <c r="K828" s="4"/>
    </row>
    <row r="829" spans="3:11" ht="12.75">
      <c r="C829" s="6">
        <v>4170</v>
      </c>
      <c r="D829" t="s">
        <v>164</v>
      </c>
      <c r="E829" s="70">
        <v>3360</v>
      </c>
      <c r="G829" s="76"/>
      <c r="H829" s="6"/>
      <c r="I829" s="6"/>
      <c r="K829" s="4"/>
    </row>
    <row r="830" spans="3:11" ht="12.75">
      <c r="C830" s="6">
        <v>4210</v>
      </c>
      <c r="D830" t="s">
        <v>50</v>
      </c>
      <c r="E830" s="70">
        <v>10000</v>
      </c>
      <c r="G830" s="76"/>
      <c r="H830" s="6"/>
      <c r="I830" s="6"/>
      <c r="K830" s="4"/>
    </row>
    <row r="831" spans="3:11" ht="12.75">
      <c r="C831" s="6">
        <v>4240</v>
      </c>
      <c r="D831" t="s">
        <v>285</v>
      </c>
      <c r="E831" s="70">
        <v>6000</v>
      </c>
      <c r="G831" s="76"/>
      <c r="H831" s="6"/>
      <c r="I831" s="6"/>
      <c r="K831" s="4"/>
    </row>
    <row r="832" spans="3:11" ht="12.75">
      <c r="C832" s="6">
        <v>4260</v>
      </c>
      <c r="D832" t="s">
        <v>51</v>
      </c>
      <c r="E832" s="70">
        <v>97000</v>
      </c>
      <c r="G832" s="76"/>
      <c r="H832" s="6"/>
      <c r="I832" s="6"/>
      <c r="K832" s="4"/>
    </row>
    <row r="833" spans="3:11" ht="12.75">
      <c r="C833" s="6">
        <v>4270</v>
      </c>
      <c r="D833" t="s">
        <v>52</v>
      </c>
      <c r="E833" s="70">
        <v>0</v>
      </c>
      <c r="G833" s="76"/>
      <c r="H833" s="6"/>
      <c r="I833" s="6"/>
      <c r="K833" s="4"/>
    </row>
    <row r="834" spans="3:11" ht="12.75">
      <c r="C834" s="6">
        <v>4280</v>
      </c>
      <c r="D834" t="s">
        <v>180</v>
      </c>
      <c r="E834" s="70">
        <v>500</v>
      </c>
      <c r="G834" s="76"/>
      <c r="H834" s="6"/>
      <c r="I834" s="6"/>
      <c r="K834" s="4"/>
    </row>
    <row r="835" spans="3:11" ht="12.75">
      <c r="C835" s="6">
        <v>4300</v>
      </c>
      <c r="D835" t="s">
        <v>53</v>
      </c>
      <c r="E835" s="70">
        <v>13203</v>
      </c>
      <c r="G835" s="76"/>
      <c r="H835" s="6"/>
      <c r="I835" s="6"/>
      <c r="K835" s="4"/>
    </row>
    <row r="836" spans="3:11" ht="12.75">
      <c r="C836" s="6">
        <v>4360</v>
      </c>
      <c r="D836" t="s">
        <v>227</v>
      </c>
      <c r="E836" s="70">
        <v>3950</v>
      </c>
      <c r="G836" s="76"/>
      <c r="H836" s="6"/>
      <c r="I836" s="6"/>
      <c r="K836" s="4"/>
    </row>
    <row r="837" spans="3:11" ht="12.75">
      <c r="C837" s="6">
        <v>4400</v>
      </c>
      <c r="D837" t="s">
        <v>201</v>
      </c>
      <c r="E837" s="70">
        <v>14670</v>
      </c>
      <c r="G837" s="76"/>
      <c r="H837" s="6"/>
      <c r="I837" s="6"/>
      <c r="K837" s="4"/>
    </row>
    <row r="838" spans="4:11" ht="12.75">
      <c r="D838" t="s">
        <v>193</v>
      </c>
      <c r="G838" s="76"/>
      <c r="H838" s="6"/>
      <c r="I838" s="6"/>
      <c r="K838" s="4"/>
    </row>
    <row r="839" spans="3:11" ht="12.75">
      <c r="C839" s="6">
        <v>4410</v>
      </c>
      <c r="D839" t="s">
        <v>54</v>
      </c>
      <c r="E839" s="70">
        <v>160</v>
      </c>
      <c r="G839" s="76"/>
      <c r="H839" s="6"/>
      <c r="I839" s="6"/>
      <c r="K839" s="4"/>
    </row>
    <row r="840" spans="3:11" ht="12.75">
      <c r="C840" s="6">
        <v>4430</v>
      </c>
      <c r="D840" t="s">
        <v>55</v>
      </c>
      <c r="E840" s="70">
        <v>1870</v>
      </c>
      <c r="G840" s="76"/>
      <c r="H840" s="6"/>
      <c r="I840" s="6"/>
      <c r="K840" s="4"/>
    </row>
    <row r="841" spans="1:11" ht="12.75">
      <c r="A841" s="3"/>
      <c r="B841" s="3"/>
      <c r="C841" s="6">
        <v>4440</v>
      </c>
      <c r="D841" t="s">
        <v>56</v>
      </c>
      <c r="E841" s="74">
        <v>79084</v>
      </c>
      <c r="G841" s="76"/>
      <c r="H841" s="6"/>
      <c r="I841" s="6"/>
      <c r="K841" s="4"/>
    </row>
    <row r="842" spans="1:11" ht="12.75">
      <c r="A842" s="3"/>
      <c r="B842" s="3"/>
      <c r="C842" s="6">
        <v>4700</v>
      </c>
      <c r="D842" t="s">
        <v>187</v>
      </c>
      <c r="E842" s="74">
        <v>45</v>
      </c>
      <c r="G842" s="76"/>
      <c r="H842" s="6"/>
      <c r="I842" s="6"/>
      <c r="K842" s="4"/>
    </row>
    <row r="843" spans="1:11" ht="12.75">
      <c r="A843" s="3"/>
      <c r="B843" s="3"/>
      <c r="D843" t="s">
        <v>188</v>
      </c>
      <c r="E843" s="74"/>
      <c r="G843" s="76"/>
      <c r="H843" s="6"/>
      <c r="I843" s="6"/>
      <c r="K843" s="4"/>
    </row>
    <row r="844" spans="1:11" ht="12.75">
      <c r="A844" s="3"/>
      <c r="B844" s="3"/>
      <c r="C844" s="6">
        <v>4710</v>
      </c>
      <c r="D844" t="s">
        <v>341</v>
      </c>
      <c r="E844" s="74">
        <v>0</v>
      </c>
      <c r="G844" s="76"/>
      <c r="H844" s="6"/>
      <c r="I844" s="6"/>
      <c r="K844" s="4"/>
    </row>
    <row r="845" spans="1:11" ht="12" customHeight="1">
      <c r="A845" s="7"/>
      <c r="B845" s="7">
        <v>80146</v>
      </c>
      <c r="C845" s="7"/>
      <c r="D845" s="5" t="s">
        <v>140</v>
      </c>
      <c r="E845" s="75">
        <f>SUM(E846:E847)</f>
        <v>7450</v>
      </c>
      <c r="G845" s="76"/>
      <c r="H845" s="6"/>
      <c r="I845" s="6"/>
      <c r="K845" s="4"/>
    </row>
    <row r="846" spans="1:11" ht="12" customHeight="1">
      <c r="A846" s="7"/>
      <c r="B846" s="7"/>
      <c r="C846" s="6">
        <v>4210</v>
      </c>
      <c r="D846" t="s">
        <v>50</v>
      </c>
      <c r="E846" s="99">
        <v>3654</v>
      </c>
      <c r="G846" s="76"/>
      <c r="H846" s="6"/>
      <c r="I846" s="6"/>
      <c r="K846" s="4"/>
    </row>
    <row r="847" spans="3:11" ht="12.75" customHeight="1">
      <c r="C847" s="6">
        <v>4700</v>
      </c>
      <c r="D847" t="s">
        <v>187</v>
      </c>
      <c r="E847" s="70">
        <v>3796</v>
      </c>
      <c r="G847" s="76"/>
      <c r="H847" s="6"/>
      <c r="I847" s="6"/>
      <c r="K847" s="4"/>
    </row>
    <row r="848" spans="4:11" ht="12.75" customHeight="1">
      <c r="D848" t="s">
        <v>188</v>
      </c>
      <c r="G848" s="76"/>
      <c r="H848" s="6"/>
      <c r="I848" s="6"/>
      <c r="K848" s="4"/>
    </row>
    <row r="849" spans="7:11" ht="12.75" customHeight="1">
      <c r="G849" s="76"/>
      <c r="H849" s="6"/>
      <c r="I849" s="6"/>
      <c r="K849" s="4"/>
    </row>
    <row r="850" spans="2:11" ht="12.75" customHeight="1">
      <c r="B850" s="115" t="s">
        <v>273</v>
      </c>
      <c r="C850" s="116"/>
      <c r="D850" s="109" t="s">
        <v>286</v>
      </c>
      <c r="E850" s="77">
        <f>SUM(E853:E856)</f>
        <v>1875</v>
      </c>
      <c r="G850" s="76"/>
      <c r="H850" s="6"/>
      <c r="I850" s="6"/>
      <c r="K850" s="4"/>
    </row>
    <row r="851" spans="2:11" ht="12.75" customHeight="1">
      <c r="B851" s="117"/>
      <c r="C851" s="116"/>
      <c r="D851" s="109" t="s">
        <v>287</v>
      </c>
      <c r="G851" s="76"/>
      <c r="H851" s="6"/>
      <c r="I851" s="6"/>
      <c r="K851" s="4"/>
    </row>
    <row r="852" spans="2:11" ht="12.75" customHeight="1">
      <c r="B852" s="117"/>
      <c r="C852" s="116"/>
      <c r="D852" s="109" t="s">
        <v>288</v>
      </c>
      <c r="G852" s="76"/>
      <c r="H852" s="6"/>
      <c r="I852" s="6"/>
      <c r="K852" s="4"/>
    </row>
    <row r="853" spans="2:11" ht="12.75" customHeight="1">
      <c r="B853" s="117"/>
      <c r="C853" s="6">
        <v>4010</v>
      </c>
      <c r="D853" t="s">
        <v>44</v>
      </c>
      <c r="E853" s="70">
        <v>1250</v>
      </c>
      <c r="G853" s="76"/>
      <c r="H853" s="6"/>
      <c r="I853" s="6"/>
      <c r="K853" s="4"/>
    </row>
    <row r="854" spans="2:11" ht="12.75" customHeight="1">
      <c r="B854" s="117"/>
      <c r="C854" s="108">
        <v>4110</v>
      </c>
      <c r="D854" s="106" t="s">
        <v>46</v>
      </c>
      <c r="E854" s="70">
        <v>110</v>
      </c>
      <c r="G854" s="76"/>
      <c r="H854" s="6"/>
      <c r="I854" s="6"/>
      <c r="K854" s="4"/>
    </row>
    <row r="855" spans="2:11" ht="12.75" customHeight="1">
      <c r="B855" s="117"/>
      <c r="C855" s="108">
        <v>4120</v>
      </c>
      <c r="D855" t="s">
        <v>348</v>
      </c>
      <c r="E855" s="70">
        <v>15</v>
      </c>
      <c r="G855" s="76"/>
      <c r="H855" s="6"/>
      <c r="I855" s="6"/>
      <c r="K855" s="4"/>
    </row>
    <row r="856" spans="3:11" ht="12.75" customHeight="1">
      <c r="C856" s="6">
        <v>4240</v>
      </c>
      <c r="D856" t="s">
        <v>285</v>
      </c>
      <c r="E856" s="70">
        <v>500</v>
      </c>
      <c r="G856" s="76"/>
      <c r="H856" s="6"/>
      <c r="I856" s="6"/>
      <c r="K856" s="4"/>
    </row>
    <row r="857" spans="7:11" ht="12.75" customHeight="1">
      <c r="G857" s="76"/>
      <c r="H857" s="6"/>
      <c r="I857" s="6"/>
      <c r="K857" s="4"/>
    </row>
    <row r="858" spans="7:11" ht="12.75" customHeight="1">
      <c r="G858" s="76"/>
      <c r="H858" s="6"/>
      <c r="I858" s="6"/>
      <c r="K858" s="4"/>
    </row>
    <row r="859" spans="7:11" ht="12.75" customHeight="1">
      <c r="G859" s="76"/>
      <c r="H859" s="6"/>
      <c r="I859" s="6"/>
      <c r="K859" s="4"/>
    </row>
    <row r="860" spans="7:11" ht="12.75" customHeight="1">
      <c r="G860" s="76"/>
      <c r="H860" s="6"/>
      <c r="I860" s="6"/>
      <c r="K860" s="4"/>
    </row>
    <row r="861" spans="7:11" ht="12.75" customHeight="1">
      <c r="G861" s="76"/>
      <c r="H861" s="6"/>
      <c r="I861" s="6"/>
      <c r="K861" s="4"/>
    </row>
    <row r="862" spans="7:11" ht="12.75" customHeight="1">
      <c r="G862" s="76"/>
      <c r="H862" s="6"/>
      <c r="I862" s="6"/>
      <c r="K862" s="4"/>
    </row>
    <row r="863" spans="5:11" ht="12.75">
      <c r="E863" s="70" t="s">
        <v>23</v>
      </c>
      <c r="G863" s="76"/>
      <c r="H863" s="6"/>
      <c r="I863" s="6"/>
      <c r="K863" s="4"/>
    </row>
    <row r="864" spans="4:11" ht="12.75">
      <c r="D864" s="7" t="s">
        <v>338</v>
      </c>
      <c r="E864" s="70" t="s">
        <v>394</v>
      </c>
      <c r="G864" s="76"/>
      <c r="H864" s="6"/>
      <c r="I864" s="6"/>
      <c r="K864" s="4"/>
    </row>
    <row r="865" spans="4:11" ht="12.75">
      <c r="D865" s="6" t="s">
        <v>30</v>
      </c>
      <c r="E865" s="70" t="s">
        <v>145</v>
      </c>
      <c r="G865" s="76"/>
      <c r="H865" s="6"/>
      <c r="I865" s="6"/>
      <c r="K865" s="4"/>
    </row>
    <row r="866" spans="5:11" ht="12.75">
      <c r="E866" s="70" t="s">
        <v>395</v>
      </c>
      <c r="G866" s="76"/>
      <c r="H866" s="6"/>
      <c r="I866" s="6"/>
      <c r="K866" s="4"/>
    </row>
    <row r="867" spans="1:11" ht="12.75">
      <c r="A867" s="1" t="s">
        <v>0</v>
      </c>
      <c r="B867" s="1" t="s">
        <v>4</v>
      </c>
      <c r="C867" s="1" t="s">
        <v>5</v>
      </c>
      <c r="D867" s="1" t="s">
        <v>6</v>
      </c>
      <c r="E867" s="72"/>
      <c r="G867" s="76"/>
      <c r="H867" s="6"/>
      <c r="I867" s="6"/>
      <c r="K867" s="4"/>
    </row>
    <row r="868" spans="7:11" ht="12.75">
      <c r="G868" s="76"/>
      <c r="H868" s="6"/>
      <c r="I868" s="6"/>
      <c r="K868" s="4"/>
    </row>
    <row r="869" spans="1:11" s="5" customFormat="1" ht="12.75">
      <c r="A869" s="7">
        <v>801</v>
      </c>
      <c r="B869" s="7"/>
      <c r="C869" s="7"/>
      <c r="D869" s="5" t="s">
        <v>11</v>
      </c>
      <c r="E869" s="75">
        <f>E870+E891+E897</f>
        <v>1892818</v>
      </c>
      <c r="G869" s="80"/>
      <c r="H869" s="7"/>
      <c r="I869" s="7"/>
      <c r="K869" s="8"/>
    </row>
    <row r="870" spans="1:11" s="51" customFormat="1" ht="12.75">
      <c r="A870" s="52"/>
      <c r="B870" s="52">
        <v>80104</v>
      </c>
      <c r="C870" s="52"/>
      <c r="D870" s="51" t="s">
        <v>143</v>
      </c>
      <c r="E870" s="77">
        <f>SUM(E871:E890)</f>
        <v>1765020</v>
      </c>
      <c r="G870" s="118"/>
      <c r="H870" s="52"/>
      <c r="I870" s="52"/>
      <c r="K870" s="119"/>
    </row>
    <row r="871" spans="3:11" ht="12.75">
      <c r="C871" s="6">
        <v>3020</v>
      </c>
      <c r="D871" t="s">
        <v>43</v>
      </c>
      <c r="E871" s="73">
        <v>8500</v>
      </c>
      <c r="G871" s="76"/>
      <c r="H871" s="6"/>
      <c r="I871" s="6"/>
      <c r="K871" s="4"/>
    </row>
    <row r="872" spans="3:11" ht="12.75">
      <c r="C872" s="6">
        <v>4010</v>
      </c>
      <c r="D872" t="s">
        <v>44</v>
      </c>
      <c r="E872" s="73">
        <v>1166446</v>
      </c>
      <c r="G872" s="76"/>
      <c r="H872" s="6"/>
      <c r="I872" s="6"/>
      <c r="K872" s="4"/>
    </row>
    <row r="873" spans="3:11" ht="12.75">
      <c r="C873" s="6">
        <v>4040</v>
      </c>
      <c r="D873" t="s">
        <v>45</v>
      </c>
      <c r="E873" s="73">
        <v>78979</v>
      </c>
      <c r="G873" s="76"/>
      <c r="H873" s="6"/>
      <c r="I873" s="6"/>
      <c r="K873" s="4"/>
    </row>
    <row r="874" spans="3:11" ht="12.75">
      <c r="C874" s="6">
        <v>4110</v>
      </c>
      <c r="D874" t="s">
        <v>46</v>
      </c>
      <c r="E874" s="73">
        <v>200698</v>
      </c>
      <c r="G874" s="76"/>
      <c r="H874" s="6"/>
      <c r="I874" s="6"/>
      <c r="K874" s="4"/>
    </row>
    <row r="875" spans="3:11" ht="12.75">
      <c r="C875" s="6">
        <v>4120</v>
      </c>
      <c r="D875" t="s">
        <v>348</v>
      </c>
      <c r="E875" s="73">
        <v>22000</v>
      </c>
      <c r="G875" s="76"/>
      <c r="H875" s="6"/>
      <c r="I875" s="6"/>
      <c r="K875" s="4"/>
    </row>
    <row r="876" spans="3:11" ht="12.75">
      <c r="C876" s="6">
        <v>4170</v>
      </c>
      <c r="D876" t="s">
        <v>164</v>
      </c>
      <c r="E876" s="73">
        <v>3400</v>
      </c>
      <c r="G876" s="76"/>
      <c r="H876" s="6"/>
      <c r="I876" s="6"/>
      <c r="K876" s="4"/>
    </row>
    <row r="877" spans="3:11" ht="12.75">
      <c r="C877" s="6">
        <v>4210</v>
      </c>
      <c r="D877" t="s">
        <v>50</v>
      </c>
      <c r="E877" s="73">
        <v>10000</v>
      </c>
      <c r="G877" s="76"/>
      <c r="H877" s="6"/>
      <c r="I877" s="6"/>
      <c r="K877" s="4"/>
    </row>
    <row r="878" spans="3:11" ht="12.75">
      <c r="C878" s="6">
        <v>4240</v>
      </c>
      <c r="D878" t="s">
        <v>285</v>
      </c>
      <c r="E878" s="73">
        <v>6000</v>
      </c>
      <c r="G878" s="76"/>
      <c r="H878" s="6"/>
      <c r="I878" s="6"/>
      <c r="K878" s="4"/>
    </row>
    <row r="879" spans="3:11" ht="12.75">
      <c r="C879" s="6">
        <v>4260</v>
      </c>
      <c r="D879" t="s">
        <v>51</v>
      </c>
      <c r="E879" s="73">
        <v>101457</v>
      </c>
      <c r="G879" s="76"/>
      <c r="H879" s="6"/>
      <c r="I879" s="6"/>
      <c r="K879" s="4"/>
    </row>
    <row r="880" spans="3:11" ht="12.75">
      <c r="C880" s="6">
        <v>4270</v>
      </c>
      <c r="D880" t="s">
        <v>52</v>
      </c>
      <c r="E880" s="73">
        <v>10000</v>
      </c>
      <c r="G880" s="76"/>
      <c r="H880" s="6"/>
      <c r="I880" s="6"/>
      <c r="K880" s="4"/>
    </row>
    <row r="881" spans="3:11" ht="12.75">
      <c r="C881" s="6">
        <v>4280</v>
      </c>
      <c r="D881" t="s">
        <v>180</v>
      </c>
      <c r="E881" s="73">
        <v>990</v>
      </c>
      <c r="G881" s="76"/>
      <c r="H881" s="6"/>
      <c r="I881" s="6"/>
      <c r="K881" s="4"/>
    </row>
    <row r="882" spans="3:11" ht="12.75">
      <c r="C882" s="6">
        <v>4300</v>
      </c>
      <c r="D882" t="s">
        <v>53</v>
      </c>
      <c r="E882" s="73">
        <v>14735</v>
      </c>
      <c r="G882" s="76"/>
      <c r="H882" s="6"/>
      <c r="I882" s="6"/>
      <c r="K882" s="4"/>
    </row>
    <row r="883" spans="3:11" ht="12.75">
      <c r="C883" s="6">
        <v>4360</v>
      </c>
      <c r="D883" t="s">
        <v>227</v>
      </c>
      <c r="E883" s="73">
        <v>1850</v>
      </c>
      <c r="G883" s="76"/>
      <c r="H883" s="6"/>
      <c r="I883" s="6"/>
      <c r="K883" s="4"/>
    </row>
    <row r="884" spans="3:11" ht="14.25" customHeight="1">
      <c r="C884" s="6">
        <v>4410</v>
      </c>
      <c r="D884" t="s">
        <v>54</v>
      </c>
      <c r="E884" s="73">
        <v>60</v>
      </c>
      <c r="G884" s="76"/>
      <c r="H884" s="6"/>
      <c r="I884" s="6"/>
      <c r="K884" s="4"/>
    </row>
    <row r="885" spans="3:11" ht="12.75">
      <c r="C885" s="6">
        <v>4430</v>
      </c>
      <c r="D885" t="s">
        <v>55</v>
      </c>
      <c r="E885" s="73">
        <v>1655</v>
      </c>
      <c r="G885" s="76"/>
      <c r="H885" s="6"/>
      <c r="I885" s="6"/>
      <c r="K885" s="4"/>
    </row>
    <row r="886" spans="1:11" ht="12.75">
      <c r="A886" s="3"/>
      <c r="B886" s="3"/>
      <c r="C886" s="6">
        <v>4440</v>
      </c>
      <c r="D886" t="s">
        <v>56</v>
      </c>
      <c r="E886" s="73">
        <v>58205</v>
      </c>
      <c r="G886" s="76"/>
      <c r="H886" s="6"/>
      <c r="I886" s="6"/>
      <c r="K886" s="4"/>
    </row>
    <row r="887" spans="1:11" ht="12.75">
      <c r="A887" s="3"/>
      <c r="B887" s="3"/>
      <c r="C887" s="6">
        <v>4700</v>
      </c>
      <c r="D887" t="s">
        <v>187</v>
      </c>
      <c r="E887" s="73">
        <v>45</v>
      </c>
      <c r="G887" s="76"/>
      <c r="H887" s="6"/>
      <c r="I887" s="6"/>
      <c r="K887" s="4"/>
    </row>
    <row r="888" spans="1:11" ht="12.75">
      <c r="A888" s="3"/>
      <c r="B888" s="3"/>
      <c r="D888" t="s">
        <v>188</v>
      </c>
      <c r="E888" s="73"/>
      <c r="G888" s="76"/>
      <c r="H888" s="6"/>
      <c r="I888" s="6"/>
      <c r="K888" s="4"/>
    </row>
    <row r="889" spans="1:11" ht="12.75">
      <c r="A889" s="3"/>
      <c r="B889" s="3"/>
      <c r="C889" s="6">
        <v>4710</v>
      </c>
      <c r="D889" t="s">
        <v>341</v>
      </c>
      <c r="E889" s="73">
        <v>0</v>
      </c>
      <c r="G889" s="76"/>
      <c r="H889" s="6"/>
      <c r="I889" s="6"/>
      <c r="K889" s="4"/>
    </row>
    <row r="890" spans="1:11" ht="12.75">
      <c r="A890" s="3"/>
      <c r="B890" s="3"/>
      <c r="C890" s="6">
        <v>6050</v>
      </c>
      <c r="D890" s="12" t="s">
        <v>179</v>
      </c>
      <c r="E890" s="73">
        <v>80000</v>
      </c>
      <c r="G890" s="76"/>
      <c r="H890" s="6"/>
      <c r="I890" s="6"/>
      <c r="K890" s="4"/>
    </row>
    <row r="891" spans="1:11" s="51" customFormat="1" ht="12.75">
      <c r="A891" s="52"/>
      <c r="B891" s="52">
        <v>80146</v>
      </c>
      <c r="C891" s="52"/>
      <c r="D891" s="51" t="s">
        <v>140</v>
      </c>
      <c r="E891" s="77">
        <f>SUM(E892:E895)</f>
        <v>6019</v>
      </c>
      <c r="G891" s="118"/>
      <c r="H891" s="52"/>
      <c r="I891" s="52"/>
      <c r="K891" s="119"/>
    </row>
    <row r="892" spans="1:11" ht="12.75">
      <c r="A892" s="7"/>
      <c r="B892" s="7"/>
      <c r="C892" s="6">
        <v>4210</v>
      </c>
      <c r="D892" t="s">
        <v>50</v>
      </c>
      <c r="E892" s="70">
        <v>670</v>
      </c>
      <c r="G892" s="76"/>
      <c r="H892" s="6"/>
      <c r="I892" s="6"/>
      <c r="K892" s="4"/>
    </row>
    <row r="893" spans="1:11" ht="12.75">
      <c r="A893" s="7"/>
      <c r="C893" s="6">
        <v>4300</v>
      </c>
      <c r="D893" t="s">
        <v>53</v>
      </c>
      <c r="E893" s="78">
        <v>360</v>
      </c>
      <c r="G893" s="76"/>
      <c r="H893" s="6"/>
      <c r="I893" s="6"/>
      <c r="K893" s="4"/>
    </row>
    <row r="894" spans="1:11" ht="12.75">
      <c r="A894" s="7"/>
      <c r="C894" s="6">
        <v>4410</v>
      </c>
      <c r="D894" t="s">
        <v>54</v>
      </c>
      <c r="E894" s="78">
        <v>0</v>
      </c>
      <c r="G894" s="76"/>
      <c r="H894" s="6"/>
      <c r="I894" s="6"/>
      <c r="K894" s="4"/>
    </row>
    <row r="895" spans="1:11" ht="12.75">
      <c r="A895" s="3"/>
      <c r="B895" s="3"/>
      <c r="C895" s="6">
        <v>4700</v>
      </c>
      <c r="D895" t="s">
        <v>187</v>
      </c>
      <c r="E895" s="73">
        <v>4989</v>
      </c>
      <c r="G895" s="76"/>
      <c r="H895" s="6"/>
      <c r="I895" s="6"/>
      <c r="K895" s="4"/>
    </row>
    <row r="896" spans="1:11" ht="12.75">
      <c r="A896" s="3"/>
      <c r="B896" s="3"/>
      <c r="D896" t="s">
        <v>188</v>
      </c>
      <c r="E896" s="73"/>
      <c r="G896" s="76"/>
      <c r="H896" s="6"/>
      <c r="I896" s="6"/>
      <c r="K896" s="4"/>
    </row>
    <row r="897" spans="1:11" s="51" customFormat="1" ht="15.75">
      <c r="A897" s="52"/>
      <c r="B897" s="115" t="s">
        <v>273</v>
      </c>
      <c r="C897" s="116"/>
      <c r="D897" s="109" t="s">
        <v>286</v>
      </c>
      <c r="E897" s="77">
        <f>SUM(E900:E911)</f>
        <v>121779</v>
      </c>
      <c r="G897" s="118"/>
      <c r="H897" s="52"/>
      <c r="I897" s="52"/>
      <c r="K897" s="119"/>
    </row>
    <row r="898" spans="1:11" s="51" customFormat="1" ht="15.75">
      <c r="A898" s="52"/>
      <c r="B898" s="117"/>
      <c r="C898" s="116"/>
      <c r="D898" s="109" t="s">
        <v>287</v>
      </c>
      <c r="E898" s="77"/>
      <c r="G898" s="118"/>
      <c r="H898" s="52"/>
      <c r="I898" s="52"/>
      <c r="K898" s="119"/>
    </row>
    <row r="899" spans="1:11" s="51" customFormat="1" ht="15.75">
      <c r="A899" s="52"/>
      <c r="B899" s="117"/>
      <c r="C899" s="116"/>
      <c r="D899" s="109" t="s">
        <v>288</v>
      </c>
      <c r="E899" s="77"/>
      <c r="G899" s="118"/>
      <c r="H899" s="52"/>
      <c r="I899" s="52"/>
      <c r="K899" s="119"/>
    </row>
    <row r="900" spans="2:11" ht="15">
      <c r="B900" s="107"/>
      <c r="C900" s="6">
        <v>3020</v>
      </c>
      <c r="D900" t="s">
        <v>43</v>
      </c>
      <c r="E900" s="99">
        <v>0</v>
      </c>
      <c r="G900" s="76"/>
      <c r="H900" s="6"/>
      <c r="I900" s="6"/>
      <c r="K900" s="4"/>
    </row>
    <row r="901" spans="2:11" ht="15">
      <c r="B901" s="107"/>
      <c r="C901" s="108">
        <v>4010</v>
      </c>
      <c r="D901" s="106" t="s">
        <v>44</v>
      </c>
      <c r="E901" s="99">
        <v>90048</v>
      </c>
      <c r="G901" s="76"/>
      <c r="H901" s="6"/>
      <c r="I901" s="6"/>
      <c r="K901" s="4"/>
    </row>
    <row r="902" spans="2:11" ht="15">
      <c r="B902" s="107"/>
      <c r="C902" s="6">
        <v>4040</v>
      </c>
      <c r="D902" t="s">
        <v>45</v>
      </c>
      <c r="E902" s="99">
        <v>7452</v>
      </c>
      <c r="G902" s="76"/>
      <c r="H902" s="6"/>
      <c r="I902" s="6"/>
      <c r="K902" s="4"/>
    </row>
    <row r="903" spans="2:11" ht="15">
      <c r="B903" s="107"/>
      <c r="C903" s="108">
        <v>4110</v>
      </c>
      <c r="D903" s="106" t="s">
        <v>46</v>
      </c>
      <c r="E903" s="99">
        <v>16750</v>
      </c>
      <c r="G903" s="76"/>
      <c r="H903" s="6"/>
      <c r="I903" s="6"/>
      <c r="K903" s="4"/>
    </row>
    <row r="904" spans="2:11" ht="15">
      <c r="B904" s="107"/>
      <c r="C904" s="108">
        <v>4120</v>
      </c>
      <c r="D904" t="s">
        <v>348</v>
      </c>
      <c r="E904" s="99">
        <v>2500</v>
      </c>
      <c r="G904" s="76"/>
      <c r="H904" s="6"/>
      <c r="I904" s="6"/>
      <c r="K904" s="4"/>
    </row>
    <row r="905" spans="1:11" ht="15">
      <c r="A905"/>
      <c r="B905" s="107"/>
      <c r="C905" s="6">
        <v>4210</v>
      </c>
      <c r="D905" t="s">
        <v>50</v>
      </c>
      <c r="E905" s="99">
        <v>1000</v>
      </c>
      <c r="G905" s="76"/>
      <c r="H905" s="6"/>
      <c r="I905" s="6"/>
      <c r="K905" s="4"/>
    </row>
    <row r="906" spans="1:5" ht="12.75">
      <c r="A906"/>
      <c r="B906"/>
      <c r="C906" s="6">
        <v>4240</v>
      </c>
      <c r="D906" t="s">
        <v>285</v>
      </c>
      <c r="E906" s="70">
        <v>1000</v>
      </c>
    </row>
    <row r="907" spans="1:5" ht="12.75">
      <c r="A907"/>
      <c r="B907"/>
      <c r="C907" s="6">
        <v>4260</v>
      </c>
      <c r="D907" t="s">
        <v>51</v>
      </c>
      <c r="E907" s="70">
        <v>0</v>
      </c>
    </row>
    <row r="908" spans="1:16" ht="12.75">
      <c r="A908"/>
      <c r="B908"/>
      <c r="C908" s="6">
        <v>4270</v>
      </c>
      <c r="D908" t="s">
        <v>52</v>
      </c>
      <c r="E908" s="70">
        <v>0</v>
      </c>
      <c r="P908" t="s">
        <v>82</v>
      </c>
    </row>
    <row r="909" spans="1:5" ht="12.75">
      <c r="A909"/>
      <c r="B909"/>
      <c r="C909" s="6">
        <v>4300</v>
      </c>
      <c r="D909" t="s">
        <v>53</v>
      </c>
      <c r="E909" s="70">
        <v>0</v>
      </c>
    </row>
    <row r="910" spans="1:5" ht="12.75">
      <c r="A910"/>
      <c r="B910"/>
      <c r="C910" s="6">
        <v>4440</v>
      </c>
      <c r="D910" t="s">
        <v>56</v>
      </c>
      <c r="E910" s="70">
        <v>3029</v>
      </c>
    </row>
    <row r="911" spans="1:5" ht="12.75">
      <c r="A911"/>
      <c r="B911"/>
      <c r="C911" s="6">
        <v>4710</v>
      </c>
      <c r="D911" t="s">
        <v>341</v>
      </c>
      <c r="E911" s="70">
        <v>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3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652"/>
  <sheetViews>
    <sheetView tabSelected="1" zoomScalePageLayoutView="0" workbookViewId="0" topLeftCell="A568">
      <selection activeCell="D573" sqref="D573"/>
    </sheetView>
  </sheetViews>
  <sheetFormatPr defaultColWidth="9.00390625" defaultRowHeight="12.75"/>
  <cols>
    <col min="1" max="1" width="4.25390625" style="36" customWidth="1"/>
    <col min="2" max="2" width="6.375" style="36" customWidth="1"/>
    <col min="3" max="3" width="6.00390625" style="6" customWidth="1"/>
    <col min="4" max="4" width="48.375" style="0" customWidth="1"/>
    <col min="5" max="5" width="21.875" style="82" customWidth="1"/>
    <col min="6" max="6" width="14.625" style="70" customWidth="1"/>
  </cols>
  <sheetData>
    <row r="2" spans="1:5" ht="12.75">
      <c r="A2" s="26"/>
      <c r="B2" s="27"/>
      <c r="C2" s="22"/>
      <c r="D2" s="17"/>
      <c r="E2" s="81" t="s">
        <v>190</v>
      </c>
    </row>
    <row r="3" spans="1:5" ht="12.75">
      <c r="A3" s="28"/>
      <c r="B3" s="19"/>
      <c r="C3" s="3"/>
      <c r="D3" s="14"/>
      <c r="E3" s="70" t="s">
        <v>394</v>
      </c>
    </row>
    <row r="4" spans="1:7" ht="12.75">
      <c r="A4" s="28"/>
      <c r="B4" s="19"/>
      <c r="C4" s="3"/>
      <c r="D4" s="13" t="s">
        <v>32</v>
      </c>
      <c r="E4" s="70" t="s">
        <v>145</v>
      </c>
      <c r="G4" s="18"/>
    </row>
    <row r="5" spans="1:5" ht="12.75">
      <c r="A5" s="28"/>
      <c r="B5" s="19"/>
      <c r="C5" s="3"/>
      <c r="D5" s="3" t="s">
        <v>268</v>
      </c>
      <c r="E5" s="70" t="s">
        <v>395</v>
      </c>
    </row>
    <row r="6" spans="1:4" ht="12.75">
      <c r="A6" s="28"/>
      <c r="B6" s="19"/>
      <c r="C6" s="3"/>
      <c r="D6" s="3"/>
    </row>
    <row r="7" spans="1:6" ht="12.75">
      <c r="A7" s="29" t="s">
        <v>33</v>
      </c>
      <c r="B7" s="30" t="s">
        <v>34</v>
      </c>
      <c r="C7" s="1"/>
      <c r="D7" s="1" t="s">
        <v>38</v>
      </c>
      <c r="E7" s="83" t="s">
        <v>339</v>
      </c>
      <c r="F7" s="71"/>
    </row>
    <row r="8" spans="1:6" ht="12.75">
      <c r="A8" s="23"/>
      <c r="B8" s="32"/>
      <c r="E8" s="90"/>
      <c r="F8" s="71"/>
    </row>
    <row r="9" spans="1:6" ht="12.75">
      <c r="A9" s="24" t="s">
        <v>65</v>
      </c>
      <c r="B9" s="31"/>
      <c r="C9" s="13"/>
      <c r="D9" s="25" t="s">
        <v>36</v>
      </c>
      <c r="E9" s="85">
        <f>SUM(E10+E25)</f>
        <v>6207791</v>
      </c>
      <c r="F9" s="74"/>
    </row>
    <row r="10" spans="1:6" s="51" customFormat="1" ht="12.75">
      <c r="A10" s="103"/>
      <c r="B10" s="48" t="s">
        <v>66</v>
      </c>
      <c r="C10" s="49"/>
      <c r="D10" s="63" t="s">
        <v>37</v>
      </c>
      <c r="E10" s="87">
        <f>SUM(E11:E23)</f>
        <v>441991</v>
      </c>
      <c r="F10" s="77"/>
    </row>
    <row r="11" spans="1:6" s="51" customFormat="1" ht="12.75">
      <c r="A11" s="103"/>
      <c r="B11" s="48"/>
      <c r="C11" s="3">
        <v>4170</v>
      </c>
      <c r="D11" s="14" t="s">
        <v>164</v>
      </c>
      <c r="E11" s="95">
        <v>15700</v>
      </c>
      <c r="F11" s="77"/>
    </row>
    <row r="12" spans="1:6" s="51" customFormat="1" ht="12.75">
      <c r="A12" s="103"/>
      <c r="B12" s="48"/>
      <c r="C12" s="3">
        <v>4260</v>
      </c>
      <c r="D12" s="14" t="s">
        <v>51</v>
      </c>
      <c r="E12" s="95">
        <v>3000</v>
      </c>
      <c r="F12" s="77"/>
    </row>
    <row r="13" spans="1:5" ht="12.75">
      <c r="A13" s="23"/>
      <c r="B13" s="32"/>
      <c r="C13" s="3">
        <v>4300</v>
      </c>
      <c r="D13" s="19" t="s">
        <v>53</v>
      </c>
      <c r="E13" s="82">
        <v>56655</v>
      </c>
    </row>
    <row r="14" spans="1:5" ht="12.75">
      <c r="A14" s="32"/>
      <c r="B14" s="32"/>
      <c r="C14" s="3">
        <v>4390</v>
      </c>
      <c r="D14" s="15" t="s">
        <v>196</v>
      </c>
      <c r="E14" s="82">
        <v>57500</v>
      </c>
    </row>
    <row r="15" spans="1:4" ht="12.75">
      <c r="A15" s="32"/>
      <c r="B15" s="32"/>
      <c r="C15" s="3"/>
      <c r="D15" s="15" t="s">
        <v>197</v>
      </c>
    </row>
    <row r="16" spans="1:5" ht="12.75">
      <c r="A16" s="32"/>
      <c r="B16" s="32"/>
      <c r="C16" s="3">
        <v>4430</v>
      </c>
      <c r="D16" s="43" t="s">
        <v>159</v>
      </c>
      <c r="E16" s="82">
        <v>11000</v>
      </c>
    </row>
    <row r="17" spans="1:5" ht="12.75">
      <c r="A17" s="32"/>
      <c r="B17" s="32"/>
      <c r="C17" s="3">
        <v>4500</v>
      </c>
      <c r="D17" s="43" t="s">
        <v>352</v>
      </c>
      <c r="E17" s="82">
        <v>36</v>
      </c>
    </row>
    <row r="18" spans="1:4" ht="12.75">
      <c r="A18" s="32"/>
      <c r="B18" s="32"/>
      <c r="C18" s="3"/>
      <c r="D18" s="43" t="s">
        <v>353</v>
      </c>
    </row>
    <row r="19" spans="1:5" ht="12" customHeight="1">
      <c r="A19" s="32"/>
      <c r="B19" s="32"/>
      <c r="C19" s="3">
        <v>4510</v>
      </c>
      <c r="D19" s="19" t="s">
        <v>172</v>
      </c>
      <c r="E19" s="82">
        <v>8000</v>
      </c>
    </row>
    <row r="20" spans="1:5" ht="12.75">
      <c r="A20" s="32"/>
      <c r="B20" s="32"/>
      <c r="C20" s="3">
        <v>4530</v>
      </c>
      <c r="D20" t="s">
        <v>186</v>
      </c>
      <c r="E20" s="82">
        <v>10300</v>
      </c>
    </row>
    <row r="21" spans="1:5" ht="12.75">
      <c r="A21" s="32"/>
      <c r="B21" s="32"/>
      <c r="C21" s="6">
        <v>4590</v>
      </c>
      <c r="D21" s="57" t="s">
        <v>220</v>
      </c>
      <c r="E21" s="82">
        <v>257500</v>
      </c>
    </row>
    <row r="22" spans="1:6" s="51" customFormat="1" ht="12.75">
      <c r="A22" s="32"/>
      <c r="B22" s="32"/>
      <c r="C22" s="6"/>
      <c r="D22" s="57" t="s">
        <v>200</v>
      </c>
      <c r="E22" s="82"/>
      <c r="F22" s="70"/>
    </row>
    <row r="23" spans="1:6" s="51" customFormat="1" ht="12.75">
      <c r="A23" s="32"/>
      <c r="B23" s="32"/>
      <c r="C23" s="3">
        <v>4610</v>
      </c>
      <c r="D23" s="15" t="s">
        <v>202</v>
      </c>
      <c r="E23" s="82">
        <v>22300</v>
      </c>
      <c r="F23" s="70"/>
    </row>
    <row r="24" spans="1:2" ht="12.75">
      <c r="A24" s="33"/>
      <c r="B24" s="33"/>
    </row>
    <row r="25" spans="1:6" s="51" customFormat="1" ht="12.75">
      <c r="A25" s="65"/>
      <c r="B25" s="48" t="s">
        <v>66</v>
      </c>
      <c r="C25" s="49"/>
      <c r="D25" s="63" t="s">
        <v>37</v>
      </c>
      <c r="E25" s="87">
        <f>SUM(E27:E38)</f>
        <v>5765800</v>
      </c>
      <c r="F25" s="77"/>
    </row>
    <row r="26" spans="1:6" s="51" customFormat="1" ht="12.75">
      <c r="A26" s="65"/>
      <c r="B26" s="48"/>
      <c r="C26" s="49"/>
      <c r="D26" s="63" t="s">
        <v>294</v>
      </c>
      <c r="E26" s="87"/>
      <c r="F26" s="77"/>
    </row>
    <row r="27" spans="1:6" s="51" customFormat="1" ht="12.75">
      <c r="A27" s="65"/>
      <c r="B27" s="48"/>
      <c r="C27" s="3">
        <v>4210</v>
      </c>
      <c r="D27" s="14" t="s">
        <v>50</v>
      </c>
      <c r="E27" s="95">
        <v>2000</v>
      </c>
      <c r="F27" s="77"/>
    </row>
    <row r="28" spans="1:5" ht="12.75">
      <c r="A28" s="33"/>
      <c r="B28" s="32"/>
      <c r="C28" s="3">
        <v>4260</v>
      </c>
      <c r="D28" s="14" t="s">
        <v>51</v>
      </c>
      <c r="E28" s="82">
        <v>1842257</v>
      </c>
    </row>
    <row r="29" spans="1:5" ht="12.75">
      <c r="A29" s="33"/>
      <c r="B29" s="19"/>
      <c r="C29" s="3">
        <v>4270</v>
      </c>
      <c r="D29" s="14" t="s">
        <v>199</v>
      </c>
      <c r="E29" s="82">
        <v>2783230</v>
      </c>
    </row>
    <row r="30" spans="1:5" ht="12.75">
      <c r="A30" s="33"/>
      <c r="B30" s="19"/>
      <c r="C30" s="3">
        <v>4300</v>
      </c>
      <c r="D30" s="14" t="s">
        <v>53</v>
      </c>
      <c r="E30" s="82">
        <v>1105623</v>
      </c>
    </row>
    <row r="31" spans="1:5" ht="12.75">
      <c r="A31" s="33"/>
      <c r="B31" s="19"/>
      <c r="C31" s="3">
        <v>4390</v>
      </c>
      <c r="D31" s="15" t="s">
        <v>196</v>
      </c>
      <c r="E31" s="82">
        <v>0</v>
      </c>
    </row>
    <row r="32" spans="1:4" ht="12.75">
      <c r="A32" s="33"/>
      <c r="B32" s="19"/>
      <c r="C32" s="3"/>
      <c r="D32" s="15" t="s">
        <v>197</v>
      </c>
    </row>
    <row r="33" spans="1:5" ht="12.75">
      <c r="A33" s="33"/>
      <c r="B33" s="19"/>
      <c r="C33" s="3">
        <v>4430</v>
      </c>
      <c r="D33" s="43" t="s">
        <v>159</v>
      </c>
      <c r="E33" s="82">
        <v>9500</v>
      </c>
    </row>
    <row r="34" spans="1:5" ht="12.75">
      <c r="A34" s="33"/>
      <c r="B34" s="19"/>
      <c r="C34" s="6">
        <v>4480</v>
      </c>
      <c r="D34" t="s">
        <v>63</v>
      </c>
      <c r="E34" s="82">
        <v>35</v>
      </c>
    </row>
    <row r="35" spans="1:5" ht="12.75">
      <c r="A35" s="33"/>
      <c r="B35" s="19"/>
      <c r="C35" s="3">
        <v>4520</v>
      </c>
      <c r="D35" s="19" t="s">
        <v>329</v>
      </c>
      <c r="E35" s="82">
        <v>55</v>
      </c>
    </row>
    <row r="36" spans="1:4" ht="12.75">
      <c r="A36" s="33"/>
      <c r="B36" s="19"/>
      <c r="C36" s="3"/>
      <c r="D36" s="19" t="s">
        <v>178</v>
      </c>
    </row>
    <row r="37" spans="1:5" ht="12.75">
      <c r="A37" s="33"/>
      <c r="B37" s="19"/>
      <c r="C37" s="3">
        <v>4580</v>
      </c>
      <c r="D37" s="19" t="s">
        <v>389</v>
      </c>
      <c r="E37" s="82">
        <v>3900</v>
      </c>
    </row>
    <row r="38" spans="1:5" ht="12.75">
      <c r="A38" s="33"/>
      <c r="B38" s="19"/>
      <c r="C38" s="3">
        <v>4610</v>
      </c>
      <c r="D38" s="15" t="s">
        <v>202</v>
      </c>
      <c r="E38" s="82">
        <v>19200</v>
      </c>
    </row>
    <row r="39" spans="1:2" ht="12.75">
      <c r="A39" s="33"/>
      <c r="B39" s="33"/>
    </row>
    <row r="40" spans="1:5" ht="12.75">
      <c r="A40" s="44" t="s">
        <v>132</v>
      </c>
      <c r="B40" s="39"/>
      <c r="C40" s="7"/>
      <c r="D40" s="5" t="s">
        <v>133</v>
      </c>
      <c r="E40" s="85">
        <f>E41</f>
        <v>81706</v>
      </c>
    </row>
    <row r="41" spans="1:5" ht="12.75">
      <c r="A41" s="28"/>
      <c r="B41" s="19" t="s">
        <v>155</v>
      </c>
      <c r="D41" t="s">
        <v>156</v>
      </c>
      <c r="E41" s="82">
        <f>SUM(E42:E47)</f>
        <v>81706</v>
      </c>
    </row>
    <row r="42" spans="1:5" ht="12.75">
      <c r="A42" s="28"/>
      <c r="B42" s="19"/>
      <c r="C42" s="3">
        <v>3030</v>
      </c>
      <c r="D42" s="14" t="s">
        <v>60</v>
      </c>
      <c r="E42" s="82">
        <v>2000</v>
      </c>
    </row>
    <row r="43" spans="1:5" ht="12.75">
      <c r="A43" s="28"/>
      <c r="B43" s="19"/>
      <c r="C43" s="3">
        <v>4170</v>
      </c>
      <c r="D43" s="14" t="s">
        <v>164</v>
      </c>
      <c r="E43" s="82">
        <v>13000</v>
      </c>
    </row>
    <row r="44" spans="1:5" ht="12.75">
      <c r="A44" s="28"/>
      <c r="B44" s="19"/>
      <c r="C44" s="3">
        <v>4300</v>
      </c>
      <c r="D44" s="43" t="s">
        <v>53</v>
      </c>
      <c r="E44" s="82">
        <v>47706</v>
      </c>
    </row>
    <row r="45" spans="1:5" ht="12.75">
      <c r="A45" s="28"/>
      <c r="B45" s="19"/>
      <c r="C45" s="3">
        <v>4390</v>
      </c>
      <c r="D45" s="15" t="s">
        <v>196</v>
      </c>
      <c r="E45" s="82">
        <v>18000</v>
      </c>
    </row>
    <row r="46" spans="1:4" ht="12.75">
      <c r="A46" s="28"/>
      <c r="B46" s="19"/>
      <c r="C46" s="3"/>
      <c r="D46" s="15" t="s">
        <v>197</v>
      </c>
    </row>
    <row r="47" spans="1:5" ht="12.75">
      <c r="A47" s="19"/>
      <c r="B47" s="19"/>
      <c r="C47" s="3">
        <v>4430</v>
      </c>
      <c r="D47" s="43" t="s">
        <v>159</v>
      </c>
      <c r="E47" s="82">
        <v>1000</v>
      </c>
    </row>
    <row r="48" spans="1:4" ht="12.75">
      <c r="A48" s="19"/>
      <c r="B48" s="19"/>
      <c r="C48" s="3"/>
      <c r="D48" s="43"/>
    </row>
    <row r="49" spans="1:6" ht="12.75">
      <c r="A49" s="24" t="s">
        <v>71</v>
      </c>
      <c r="B49" s="31"/>
      <c r="C49" s="13"/>
      <c r="D49" s="40" t="s">
        <v>40</v>
      </c>
      <c r="E49" s="87">
        <f>E50</f>
        <v>75165</v>
      </c>
      <c r="F49" s="77"/>
    </row>
    <row r="50" spans="1:5" ht="12.75">
      <c r="A50" s="55"/>
      <c r="B50" s="55" t="s">
        <v>210</v>
      </c>
      <c r="C50" s="56"/>
      <c r="D50" s="60" t="s">
        <v>206</v>
      </c>
      <c r="E50" s="82">
        <f>SUM(E51:E53)</f>
        <v>75165</v>
      </c>
    </row>
    <row r="51" spans="1:5" ht="12.75">
      <c r="A51" s="33"/>
      <c r="B51" s="33"/>
      <c r="C51" s="6">
        <v>4260</v>
      </c>
      <c r="D51" t="s">
        <v>51</v>
      </c>
      <c r="E51" s="82">
        <v>69000</v>
      </c>
    </row>
    <row r="52" spans="1:5" ht="12.75">
      <c r="A52" s="33"/>
      <c r="B52" s="33"/>
      <c r="C52" s="3">
        <v>4300</v>
      </c>
      <c r="D52" s="19" t="s">
        <v>53</v>
      </c>
      <c r="E52" s="82">
        <v>6000</v>
      </c>
    </row>
    <row r="53" spans="1:5" ht="12.75">
      <c r="A53" s="33"/>
      <c r="B53" s="33"/>
      <c r="C53" s="3">
        <v>4520</v>
      </c>
      <c r="D53" s="19" t="s">
        <v>329</v>
      </c>
      <c r="E53" s="82">
        <v>165</v>
      </c>
    </row>
    <row r="54" spans="1:4" ht="12.75">
      <c r="A54" s="33"/>
      <c r="B54" s="33"/>
      <c r="C54" s="3"/>
      <c r="D54" s="19" t="s">
        <v>178</v>
      </c>
    </row>
    <row r="55" spans="1:4" ht="12.75">
      <c r="A55" s="33"/>
      <c r="B55" s="33"/>
      <c r="C55" s="3"/>
      <c r="D55" s="19"/>
    </row>
    <row r="56" spans="1:4" ht="12.75">
      <c r="A56" s="33"/>
      <c r="B56" s="33"/>
      <c r="C56" s="3"/>
      <c r="D56" s="19"/>
    </row>
    <row r="57" spans="1:4" ht="12.75">
      <c r="A57" s="33"/>
      <c r="B57" s="33"/>
      <c r="C57" s="3"/>
      <c r="D57" s="19"/>
    </row>
    <row r="58" spans="1:4" ht="12.75">
      <c r="A58" s="37"/>
      <c r="B58" s="37"/>
      <c r="C58" s="20"/>
      <c r="D58" s="113"/>
    </row>
    <row r="59" spans="1:6" s="2" customFormat="1" ht="12.75">
      <c r="A59" s="23"/>
      <c r="B59" s="32"/>
      <c r="C59" s="3"/>
      <c r="D59" s="14"/>
      <c r="E59" s="81" t="s">
        <v>190</v>
      </c>
      <c r="F59" s="70"/>
    </row>
    <row r="60" spans="1:5" ht="12.75">
      <c r="A60" s="23"/>
      <c r="B60" s="32"/>
      <c r="C60" s="3"/>
      <c r="D60" s="14"/>
      <c r="E60" s="70" t="s">
        <v>394</v>
      </c>
    </row>
    <row r="61" spans="1:5" ht="12.75">
      <c r="A61" s="23"/>
      <c r="B61" s="32"/>
      <c r="C61" s="3"/>
      <c r="D61" s="13" t="s">
        <v>32</v>
      </c>
      <c r="E61" s="70" t="s">
        <v>145</v>
      </c>
    </row>
    <row r="62" spans="1:5" ht="12.75">
      <c r="A62" s="23"/>
      <c r="B62" s="32"/>
      <c r="C62" s="3"/>
      <c r="D62" s="3" t="s">
        <v>218</v>
      </c>
      <c r="E62" s="70" t="s">
        <v>395</v>
      </c>
    </row>
    <row r="63" spans="1:6" s="51" customFormat="1" ht="12.75">
      <c r="A63" s="29" t="s">
        <v>33</v>
      </c>
      <c r="B63" s="30" t="s">
        <v>34</v>
      </c>
      <c r="C63" s="1"/>
      <c r="D63" s="1" t="s">
        <v>35</v>
      </c>
      <c r="E63" s="83" t="s">
        <v>339</v>
      </c>
      <c r="F63" s="70"/>
    </row>
    <row r="64" spans="1:5" ht="12.75">
      <c r="A64" s="24" t="s">
        <v>67</v>
      </c>
      <c r="B64" s="31"/>
      <c r="C64" s="13"/>
      <c r="D64" s="40" t="s">
        <v>72</v>
      </c>
      <c r="E64" s="85">
        <f>E65+E67</f>
        <v>1274000</v>
      </c>
    </row>
    <row r="65" spans="1:6" ht="12.75">
      <c r="A65" s="41"/>
      <c r="B65" s="42" t="s">
        <v>83</v>
      </c>
      <c r="C65" s="45"/>
      <c r="D65" s="12" t="s">
        <v>41</v>
      </c>
      <c r="E65" s="86">
        <f>SUM(E66:E66)</f>
        <v>172000</v>
      </c>
      <c r="F65" s="78"/>
    </row>
    <row r="66" spans="1:5" ht="12.75">
      <c r="A66" s="41"/>
      <c r="B66" s="42"/>
      <c r="C66" s="45">
        <v>6050</v>
      </c>
      <c r="D66" s="12" t="s">
        <v>179</v>
      </c>
      <c r="E66" s="86">
        <v>172000</v>
      </c>
    </row>
    <row r="67" spans="1:5" ht="12.75">
      <c r="A67" s="41"/>
      <c r="B67" s="42" t="s">
        <v>130</v>
      </c>
      <c r="C67" s="45"/>
      <c r="D67" s="12" t="s">
        <v>261</v>
      </c>
      <c r="E67" s="86">
        <f>E68</f>
        <v>1102000</v>
      </c>
    </row>
    <row r="68" spans="1:5" ht="12.75">
      <c r="A68" s="41"/>
      <c r="B68" s="42"/>
      <c r="C68" s="45">
        <v>6050</v>
      </c>
      <c r="D68" s="12" t="s">
        <v>179</v>
      </c>
      <c r="E68" s="86">
        <v>1102000</v>
      </c>
    </row>
    <row r="69" spans="1:5" ht="12.75">
      <c r="A69" s="41"/>
      <c r="B69" s="42"/>
      <c r="C69" s="45"/>
      <c r="D69" s="12"/>
      <c r="E69" s="86"/>
    </row>
    <row r="70" spans="1:5" ht="12.75">
      <c r="A70" s="24" t="s">
        <v>65</v>
      </c>
      <c r="B70" s="31"/>
      <c r="C70" s="13"/>
      <c r="D70" s="25" t="s">
        <v>36</v>
      </c>
      <c r="E70" s="87">
        <f>E71+E77</f>
        <v>1052399.02</v>
      </c>
    </row>
    <row r="71" spans="1:6" s="68" customFormat="1" ht="12.75">
      <c r="A71" s="112"/>
      <c r="B71" s="101" t="s">
        <v>66</v>
      </c>
      <c r="C71" s="102"/>
      <c r="D71" s="104" t="s">
        <v>37</v>
      </c>
      <c r="E71" s="95">
        <f>SUM(E72:E76)</f>
        <v>1016169.02</v>
      </c>
      <c r="F71" s="99"/>
    </row>
    <row r="72" spans="1:6" s="68" customFormat="1" ht="12.75">
      <c r="A72" s="101"/>
      <c r="B72" s="101"/>
      <c r="C72" s="3">
        <v>4270</v>
      </c>
      <c r="D72" s="14" t="s">
        <v>199</v>
      </c>
      <c r="E72" s="95">
        <v>150000</v>
      </c>
      <c r="F72" s="99"/>
    </row>
    <row r="73" spans="1:6" s="68" customFormat="1" ht="12.75">
      <c r="A73" s="101"/>
      <c r="B73" s="101"/>
      <c r="C73" s="6">
        <v>4590</v>
      </c>
      <c r="D73" s="57" t="s">
        <v>220</v>
      </c>
      <c r="E73" s="95">
        <v>22500</v>
      </c>
      <c r="F73" s="99"/>
    </row>
    <row r="74" spans="1:6" s="68" customFormat="1" ht="12.75">
      <c r="A74" s="101"/>
      <c r="B74" s="101"/>
      <c r="C74" s="6"/>
      <c r="D74" s="57" t="s">
        <v>200</v>
      </c>
      <c r="E74" s="95"/>
      <c r="F74" s="99"/>
    </row>
    <row r="75" spans="1:6" s="68" customFormat="1" ht="12.75">
      <c r="A75" s="101"/>
      <c r="B75" s="101"/>
      <c r="C75" s="3">
        <v>4610</v>
      </c>
      <c r="D75" s="15" t="s">
        <v>202</v>
      </c>
      <c r="E75" s="95">
        <v>500</v>
      </c>
      <c r="F75" s="99"/>
    </row>
    <row r="76" spans="1:5" ht="12.75">
      <c r="A76" s="42"/>
      <c r="B76" s="48"/>
      <c r="C76" s="45">
        <v>6050</v>
      </c>
      <c r="D76" s="12" t="s">
        <v>179</v>
      </c>
      <c r="E76" s="86">
        <v>843169.02</v>
      </c>
    </row>
    <row r="77" spans="1:5" ht="12.75">
      <c r="A77" s="42"/>
      <c r="B77" s="101" t="s">
        <v>366</v>
      </c>
      <c r="C77" s="45"/>
      <c r="D77" s="12" t="s">
        <v>365</v>
      </c>
      <c r="E77" s="86">
        <f>E78</f>
        <v>36230</v>
      </c>
    </row>
    <row r="78" spans="1:5" ht="12.75">
      <c r="A78" s="42"/>
      <c r="B78" s="48"/>
      <c r="C78" s="45">
        <v>6050</v>
      </c>
      <c r="D78" s="12" t="s">
        <v>179</v>
      </c>
      <c r="E78" s="86">
        <v>36230</v>
      </c>
    </row>
    <row r="79" spans="1:5" ht="12.75">
      <c r="A79" s="42"/>
      <c r="B79" s="42"/>
      <c r="C79" s="45"/>
      <c r="D79" s="12"/>
      <c r="E79" s="86"/>
    </row>
    <row r="80" spans="1:6" s="51" customFormat="1" ht="12.75">
      <c r="A80" s="48" t="s">
        <v>139</v>
      </c>
      <c r="B80" s="48"/>
      <c r="C80" s="49"/>
      <c r="D80" s="50" t="s">
        <v>11</v>
      </c>
      <c r="E80" s="87">
        <f>E81</f>
        <v>275000</v>
      </c>
      <c r="F80" s="77"/>
    </row>
    <row r="81" spans="1:5" ht="12.75">
      <c r="A81" s="42"/>
      <c r="B81" s="42" t="s">
        <v>343</v>
      </c>
      <c r="C81" s="45"/>
      <c r="D81" s="46" t="s">
        <v>2</v>
      </c>
      <c r="E81" s="86">
        <f>E82</f>
        <v>275000</v>
      </c>
    </row>
    <row r="82" spans="1:5" ht="12.75">
      <c r="A82" s="42"/>
      <c r="B82" s="42"/>
      <c r="C82" s="45">
        <v>6050</v>
      </c>
      <c r="D82" s="12" t="s">
        <v>179</v>
      </c>
      <c r="E82" s="86">
        <v>275000</v>
      </c>
    </row>
    <row r="83" spans="1:5" ht="12.75">
      <c r="A83" s="54" t="s">
        <v>69</v>
      </c>
      <c r="B83" s="48"/>
      <c r="C83" s="49"/>
      <c r="D83" s="50" t="s">
        <v>191</v>
      </c>
      <c r="E83" s="87">
        <f>E87+E84+E91</f>
        <v>11044894</v>
      </c>
    </row>
    <row r="84" spans="1:6" s="68" customFormat="1" ht="12.75">
      <c r="A84" s="120"/>
      <c r="B84" s="101" t="s">
        <v>97</v>
      </c>
      <c r="C84" s="102"/>
      <c r="D84" s="66" t="s">
        <v>98</v>
      </c>
      <c r="E84" s="95">
        <f>SUM(E85:E86)</f>
        <v>10919894</v>
      </c>
      <c r="F84" s="99"/>
    </row>
    <row r="85" spans="1:6" s="68" customFormat="1" ht="12.75">
      <c r="A85" s="120"/>
      <c r="B85" s="101"/>
      <c r="C85" s="102">
        <v>6057</v>
      </c>
      <c r="D85" s="12" t="s">
        <v>179</v>
      </c>
      <c r="E85" s="95">
        <v>8408454</v>
      </c>
      <c r="F85" s="99"/>
    </row>
    <row r="86" spans="1:6" s="68" customFormat="1" ht="12.75">
      <c r="A86" s="120"/>
      <c r="B86" s="101"/>
      <c r="C86" s="102">
        <v>6059</v>
      </c>
      <c r="D86" s="12" t="s">
        <v>179</v>
      </c>
      <c r="E86" s="95">
        <v>2511440</v>
      </c>
      <c r="F86" s="99"/>
    </row>
    <row r="87" spans="1:5" ht="12.75">
      <c r="A87" s="54"/>
      <c r="B87" s="32" t="s">
        <v>102</v>
      </c>
      <c r="C87" s="3"/>
      <c r="D87" s="14" t="s">
        <v>103</v>
      </c>
      <c r="E87" s="95">
        <f>E88</f>
        <v>100000</v>
      </c>
    </row>
    <row r="88" spans="1:5" ht="12.75">
      <c r="A88" s="54"/>
      <c r="B88" s="48"/>
      <c r="C88" s="3">
        <v>6010</v>
      </c>
      <c r="D88" s="43" t="s">
        <v>260</v>
      </c>
      <c r="E88" s="95">
        <v>100000</v>
      </c>
    </row>
    <row r="89" spans="1:5" ht="12.75">
      <c r="A89" s="54"/>
      <c r="B89" s="48"/>
      <c r="C89" s="3"/>
      <c r="D89" s="43" t="s">
        <v>262</v>
      </c>
      <c r="E89" s="95"/>
    </row>
    <row r="90" spans="1:5" ht="12.75">
      <c r="A90" s="54"/>
      <c r="B90" s="48"/>
      <c r="C90" s="3"/>
      <c r="D90" s="43" t="s">
        <v>265</v>
      </c>
      <c r="E90" s="95"/>
    </row>
    <row r="91" spans="1:5" ht="12.75">
      <c r="A91" s="54"/>
      <c r="B91" s="101" t="s">
        <v>203</v>
      </c>
      <c r="C91" s="3"/>
      <c r="D91" s="43" t="s">
        <v>365</v>
      </c>
      <c r="E91" s="95">
        <f>E92</f>
        <v>25000</v>
      </c>
    </row>
    <row r="92" spans="1:5" ht="12.75">
      <c r="A92" s="54"/>
      <c r="B92" s="48"/>
      <c r="C92" s="3">
        <v>6050</v>
      </c>
      <c r="D92" s="12" t="s">
        <v>179</v>
      </c>
      <c r="E92" s="95">
        <v>25000</v>
      </c>
    </row>
    <row r="93" spans="1:5" ht="12.75">
      <c r="A93" s="54"/>
      <c r="B93" s="48"/>
      <c r="C93" s="3"/>
      <c r="D93" s="43"/>
      <c r="E93" s="95"/>
    </row>
    <row r="94" spans="1:6" s="51" customFormat="1" ht="12.75">
      <c r="A94" s="54" t="s">
        <v>315</v>
      </c>
      <c r="B94" s="48"/>
      <c r="C94" s="49"/>
      <c r="D94" s="50" t="s">
        <v>62</v>
      </c>
      <c r="E94" s="87">
        <f>E95</f>
        <v>596804</v>
      </c>
      <c r="F94" s="77"/>
    </row>
    <row r="95" spans="1:6" ht="12.75">
      <c r="A95" s="58"/>
      <c r="B95" s="32" t="s">
        <v>316</v>
      </c>
      <c r="C95" s="45"/>
      <c r="D95" s="46" t="s">
        <v>31</v>
      </c>
      <c r="E95" s="88">
        <f>SUM(E96:E97)</f>
        <v>596804</v>
      </c>
      <c r="F95" s="79"/>
    </row>
    <row r="96" spans="1:6" ht="12.75">
      <c r="A96" s="58"/>
      <c r="B96" s="32"/>
      <c r="C96" s="45">
        <v>6057</v>
      </c>
      <c r="D96" s="12" t="s">
        <v>179</v>
      </c>
      <c r="E96" s="88">
        <v>474792</v>
      </c>
      <c r="F96" s="79"/>
    </row>
    <row r="97" spans="1:6" ht="12.75">
      <c r="A97" s="58"/>
      <c r="B97" s="55"/>
      <c r="C97" s="45">
        <v>6059</v>
      </c>
      <c r="D97" s="12" t="s">
        <v>179</v>
      </c>
      <c r="E97" s="88">
        <v>122012</v>
      </c>
      <c r="F97" s="79"/>
    </row>
    <row r="98" spans="1:5" ht="12.75">
      <c r="A98" s="31"/>
      <c r="B98" s="31"/>
      <c r="C98" s="45"/>
      <c r="D98" s="12"/>
      <c r="E98" s="88"/>
    </row>
    <row r="99" spans="1:5" ht="12.75">
      <c r="A99" s="31"/>
      <c r="B99" s="31"/>
      <c r="C99" s="45"/>
      <c r="D99" s="12"/>
      <c r="E99" s="88"/>
    </row>
    <row r="100" spans="1:5" ht="12.75">
      <c r="A100" s="31"/>
      <c r="B100" s="31"/>
      <c r="C100" s="45"/>
      <c r="D100" s="12"/>
      <c r="E100" s="88"/>
    </row>
    <row r="101" spans="1:5" ht="12.75">
      <c r="A101" s="31"/>
      <c r="B101" s="31"/>
      <c r="C101" s="45"/>
      <c r="D101" s="12"/>
      <c r="E101" s="88"/>
    </row>
    <row r="102" spans="1:5" ht="12.75">
      <c r="A102" s="31"/>
      <c r="B102" s="31"/>
      <c r="C102" s="3"/>
      <c r="D102" s="19"/>
      <c r="E102" s="88"/>
    </row>
    <row r="103" spans="1:5" ht="12.75">
      <c r="A103" s="31"/>
      <c r="B103" s="31"/>
      <c r="C103" s="45"/>
      <c r="D103" s="12"/>
      <c r="E103" s="88"/>
    </row>
    <row r="104" spans="1:5" ht="12.75">
      <c r="A104" s="31"/>
      <c r="B104" s="31"/>
      <c r="C104" s="45"/>
      <c r="D104" s="12"/>
      <c r="E104" s="88"/>
    </row>
    <row r="105" spans="1:4" ht="12.75">
      <c r="A105" s="19"/>
      <c r="B105" s="19"/>
      <c r="C105" s="3"/>
      <c r="D105" s="15"/>
    </row>
    <row r="106" spans="1:11" ht="12.75">
      <c r="A106" s="34"/>
      <c r="B106" s="35"/>
      <c r="C106" s="22"/>
      <c r="D106" s="16" t="s">
        <v>32</v>
      </c>
      <c r="E106" s="81" t="s">
        <v>190</v>
      </c>
      <c r="G106" s="3"/>
      <c r="H106" s="3"/>
      <c r="I106" s="3"/>
      <c r="J106" s="14"/>
      <c r="K106" s="10"/>
    </row>
    <row r="107" spans="1:11" ht="12.75">
      <c r="A107" s="23"/>
      <c r="B107" s="32"/>
      <c r="C107" s="3"/>
      <c r="D107" s="14" t="s">
        <v>42</v>
      </c>
      <c r="E107" s="70" t="s">
        <v>394</v>
      </c>
      <c r="G107" s="3"/>
      <c r="H107" s="3"/>
      <c r="I107" s="3"/>
      <c r="J107" s="14"/>
      <c r="K107" s="10"/>
    </row>
    <row r="108" spans="1:11" ht="12.75">
      <c r="A108" s="23"/>
      <c r="B108" s="32"/>
      <c r="C108" s="3"/>
      <c r="D108" s="14"/>
      <c r="E108" s="70" t="s">
        <v>145</v>
      </c>
      <c r="G108" s="3"/>
      <c r="H108" s="3"/>
      <c r="I108" s="3"/>
      <c r="J108" s="14"/>
      <c r="K108" s="10"/>
    </row>
    <row r="109" spans="1:11" ht="12.75">
      <c r="A109" s="23"/>
      <c r="B109" s="32"/>
      <c r="C109" s="3"/>
      <c r="D109" s="14"/>
      <c r="E109" s="70" t="s">
        <v>395</v>
      </c>
      <c r="G109" s="3"/>
      <c r="H109" s="3"/>
      <c r="I109" s="3"/>
      <c r="J109" s="14"/>
      <c r="K109" s="10"/>
    </row>
    <row r="110" spans="1:11" ht="12.75">
      <c r="A110" s="29" t="s">
        <v>33</v>
      </c>
      <c r="B110" s="30" t="s">
        <v>34</v>
      </c>
      <c r="C110" s="1"/>
      <c r="D110" s="1" t="s">
        <v>35</v>
      </c>
      <c r="E110" s="83" t="s">
        <v>339</v>
      </c>
      <c r="G110" s="3"/>
      <c r="H110" s="3"/>
      <c r="I110" s="3"/>
      <c r="J110" s="3"/>
      <c r="K110" s="11"/>
    </row>
    <row r="111" spans="1:11" ht="12.75">
      <c r="A111" s="24" t="s">
        <v>68</v>
      </c>
      <c r="B111" s="31"/>
      <c r="C111" s="13"/>
      <c r="D111" s="40" t="s">
        <v>80</v>
      </c>
      <c r="E111" s="85">
        <f>SUM(+E112+E119+E151+E144)</f>
        <v>8694787.2</v>
      </c>
      <c r="G111" s="14"/>
      <c r="H111" s="14"/>
      <c r="I111" s="14"/>
      <c r="J111" s="14"/>
      <c r="K111" s="10"/>
    </row>
    <row r="112" spans="1:11" ht="12.75">
      <c r="A112" s="23"/>
      <c r="B112" s="32" t="s">
        <v>73</v>
      </c>
      <c r="C112" s="3"/>
      <c r="D112" s="14" t="s">
        <v>185</v>
      </c>
      <c r="E112" s="82">
        <f>SUM(E113:E118)</f>
        <v>478800</v>
      </c>
      <c r="G112" s="14"/>
      <c r="H112" s="14"/>
      <c r="I112" s="14"/>
      <c r="J112" s="14"/>
      <c r="K112" s="10"/>
    </row>
    <row r="113" spans="1:11" ht="12.75">
      <c r="A113" s="23"/>
      <c r="B113" s="32"/>
      <c r="C113" s="3">
        <v>3030</v>
      </c>
      <c r="D113" s="14" t="s">
        <v>60</v>
      </c>
      <c r="E113" s="82">
        <v>455000</v>
      </c>
      <c r="G113" s="14"/>
      <c r="H113" s="14"/>
      <c r="I113" s="14"/>
      <c r="J113" s="14"/>
      <c r="K113" s="10"/>
    </row>
    <row r="114" spans="1:11" ht="12.75">
      <c r="A114" s="23"/>
      <c r="B114" s="32"/>
      <c r="C114" s="3">
        <v>4210</v>
      </c>
      <c r="D114" s="14" t="s">
        <v>50</v>
      </c>
      <c r="E114" s="82">
        <v>5000</v>
      </c>
      <c r="G114" s="14"/>
      <c r="H114" s="14"/>
      <c r="I114" s="14"/>
      <c r="J114" s="14"/>
      <c r="K114" s="10"/>
    </row>
    <row r="115" spans="1:11" ht="12.75">
      <c r="A115" s="23"/>
      <c r="B115" s="32"/>
      <c r="C115" s="3">
        <v>4220</v>
      </c>
      <c r="D115" s="43" t="s">
        <v>59</v>
      </c>
      <c r="E115" s="82">
        <v>1800</v>
      </c>
      <c r="G115" s="14"/>
      <c r="H115" s="14"/>
      <c r="I115" s="14"/>
      <c r="J115" s="14"/>
      <c r="K115" s="10"/>
    </row>
    <row r="116" spans="1:11" ht="12.75">
      <c r="A116" s="23"/>
      <c r="B116" s="32"/>
      <c r="C116" s="6">
        <v>4270</v>
      </c>
      <c r="D116" t="s">
        <v>52</v>
      </c>
      <c r="E116" s="82">
        <v>0</v>
      </c>
      <c r="G116" s="14"/>
      <c r="H116" s="14"/>
      <c r="I116" s="14"/>
      <c r="J116" s="14"/>
      <c r="K116" s="10"/>
    </row>
    <row r="117" spans="1:11" ht="12.75">
      <c r="A117" s="23"/>
      <c r="B117" s="32"/>
      <c r="C117" s="3">
        <v>4300</v>
      </c>
      <c r="D117" s="14" t="s">
        <v>53</v>
      </c>
      <c r="E117" s="82">
        <v>17000</v>
      </c>
      <c r="G117" s="14"/>
      <c r="H117" s="14"/>
      <c r="I117" s="14"/>
      <c r="J117" s="14"/>
      <c r="K117" s="10"/>
    </row>
    <row r="118" spans="1:11" ht="12.75">
      <c r="A118" s="23"/>
      <c r="B118" s="32"/>
      <c r="C118" s="6">
        <v>4360</v>
      </c>
      <c r="D118" t="s">
        <v>227</v>
      </c>
      <c r="E118" s="82">
        <v>0</v>
      </c>
      <c r="G118" s="14"/>
      <c r="H118" s="14"/>
      <c r="I118" s="14"/>
      <c r="J118" s="14"/>
      <c r="K118" s="10"/>
    </row>
    <row r="119" spans="1:11" ht="12.75">
      <c r="A119" s="23"/>
      <c r="B119" s="32" t="s">
        <v>74</v>
      </c>
      <c r="C119" s="3"/>
      <c r="D119" s="14" t="s">
        <v>75</v>
      </c>
      <c r="E119" s="82">
        <f>SUM(E120:E142)</f>
        <v>8161781.2</v>
      </c>
      <c r="G119" s="14"/>
      <c r="H119" s="14"/>
      <c r="I119" s="14"/>
      <c r="J119" s="14"/>
      <c r="K119" s="10"/>
    </row>
    <row r="120" spans="1:11" ht="12.75">
      <c r="A120" s="23"/>
      <c r="B120" s="32"/>
      <c r="C120" s="6">
        <v>3020</v>
      </c>
      <c r="D120" t="s">
        <v>308</v>
      </c>
      <c r="E120" s="82">
        <v>116800</v>
      </c>
      <c r="G120" s="14"/>
      <c r="H120" s="14"/>
      <c r="I120" s="14"/>
      <c r="J120" s="14"/>
      <c r="K120" s="10"/>
    </row>
    <row r="121" spans="1:11" ht="12.75">
      <c r="A121" s="23"/>
      <c r="B121" s="32"/>
      <c r="C121" s="6">
        <v>4010</v>
      </c>
      <c r="D121" t="s">
        <v>44</v>
      </c>
      <c r="E121" s="82">
        <v>5317825</v>
      </c>
      <c r="G121" s="14"/>
      <c r="H121" s="14"/>
      <c r="I121" s="14"/>
      <c r="J121" s="14"/>
      <c r="K121" s="10"/>
    </row>
    <row r="122" spans="1:11" ht="12.75">
      <c r="A122" s="23"/>
      <c r="B122" s="32"/>
      <c r="C122" s="6">
        <v>4040</v>
      </c>
      <c r="D122" t="s">
        <v>45</v>
      </c>
      <c r="E122" s="82">
        <v>356992</v>
      </c>
      <c r="G122" s="14"/>
      <c r="H122" s="14"/>
      <c r="I122" s="14"/>
      <c r="J122" s="14"/>
      <c r="K122" s="10"/>
    </row>
    <row r="123" spans="1:11" ht="12.75">
      <c r="A123" s="23"/>
      <c r="B123" s="32"/>
      <c r="C123" s="6">
        <v>4110</v>
      </c>
      <c r="D123" t="s">
        <v>46</v>
      </c>
      <c r="E123" s="82">
        <v>898200</v>
      </c>
      <c r="G123" s="14"/>
      <c r="H123" s="14"/>
      <c r="I123" s="14"/>
      <c r="J123" s="14"/>
      <c r="K123" s="10"/>
    </row>
    <row r="124" spans="1:11" ht="12.75">
      <c r="A124" s="23"/>
      <c r="B124" s="32"/>
      <c r="C124" s="6">
        <v>4120</v>
      </c>
      <c r="D124" t="s">
        <v>348</v>
      </c>
      <c r="E124" s="82">
        <v>114851</v>
      </c>
      <c r="G124" s="14"/>
      <c r="H124" s="14"/>
      <c r="I124" s="14"/>
      <c r="J124" s="14"/>
      <c r="K124" s="10"/>
    </row>
    <row r="125" spans="1:11" ht="12.75">
      <c r="A125" s="23"/>
      <c r="B125" s="32"/>
      <c r="C125" s="3">
        <v>4170</v>
      </c>
      <c r="D125" s="14" t="s">
        <v>164</v>
      </c>
      <c r="E125" s="82">
        <v>83100</v>
      </c>
      <c r="G125" s="14"/>
      <c r="H125" s="14"/>
      <c r="I125" s="14"/>
      <c r="J125" s="14"/>
      <c r="K125" s="10"/>
    </row>
    <row r="126" spans="1:11" ht="12.75">
      <c r="A126" s="23"/>
      <c r="B126" s="32"/>
      <c r="C126" s="6">
        <v>4210</v>
      </c>
      <c r="D126" t="s">
        <v>50</v>
      </c>
      <c r="E126" s="82">
        <v>201376</v>
      </c>
      <c r="G126" s="14"/>
      <c r="H126" s="14"/>
      <c r="I126" s="14"/>
      <c r="J126" s="14"/>
      <c r="K126" s="10"/>
    </row>
    <row r="127" spans="1:11" ht="12.75">
      <c r="A127" s="23"/>
      <c r="B127" s="32"/>
      <c r="C127" s="3">
        <v>4220</v>
      </c>
      <c r="D127" s="43" t="s">
        <v>59</v>
      </c>
      <c r="E127" s="82">
        <v>6000</v>
      </c>
      <c r="G127" s="14"/>
      <c r="H127" s="14"/>
      <c r="I127" s="14"/>
      <c r="J127" s="14"/>
      <c r="K127" s="10"/>
    </row>
    <row r="128" spans="1:11" ht="12.75">
      <c r="A128" s="23"/>
      <c r="B128" s="32"/>
      <c r="C128" s="6">
        <v>4260</v>
      </c>
      <c r="D128" t="s">
        <v>51</v>
      </c>
      <c r="E128" s="82">
        <v>180000</v>
      </c>
      <c r="G128" s="14"/>
      <c r="H128" s="14"/>
      <c r="I128" s="14"/>
      <c r="J128" s="14"/>
      <c r="K128" s="10"/>
    </row>
    <row r="129" spans="1:11" ht="12.75">
      <c r="A129" s="28"/>
      <c r="B129" s="19"/>
      <c r="C129" s="6">
        <v>4270</v>
      </c>
      <c r="D129" t="s">
        <v>52</v>
      </c>
      <c r="E129" s="82">
        <v>52508.2</v>
      </c>
      <c r="G129" s="14"/>
      <c r="H129" s="14"/>
      <c r="I129" s="14"/>
      <c r="J129" s="14"/>
      <c r="K129" s="10"/>
    </row>
    <row r="130" spans="1:5" ht="12.75">
      <c r="A130" s="28"/>
      <c r="B130" s="19"/>
      <c r="C130" s="6">
        <v>4280</v>
      </c>
      <c r="D130" t="s">
        <v>180</v>
      </c>
      <c r="E130" s="82">
        <v>8000</v>
      </c>
    </row>
    <row r="131" spans="1:6" ht="12.75">
      <c r="A131" s="28"/>
      <c r="B131" s="32"/>
      <c r="C131" s="6">
        <v>4300</v>
      </c>
      <c r="D131" t="s">
        <v>53</v>
      </c>
      <c r="E131" s="82">
        <v>453500</v>
      </c>
      <c r="F131"/>
    </row>
    <row r="132" spans="1:6" ht="12.75">
      <c r="A132" s="19"/>
      <c r="B132" s="32"/>
      <c r="C132" s="6">
        <v>4309</v>
      </c>
      <c r="D132" t="s">
        <v>53</v>
      </c>
      <c r="E132" s="82">
        <v>0</v>
      </c>
      <c r="F132"/>
    </row>
    <row r="133" spans="1:6" ht="12.75">
      <c r="A133" s="19"/>
      <c r="B133" s="32"/>
      <c r="C133" s="6">
        <v>4360</v>
      </c>
      <c r="D133" t="s">
        <v>227</v>
      </c>
      <c r="E133" s="82">
        <v>40000</v>
      </c>
      <c r="F133"/>
    </row>
    <row r="134" spans="1:6" ht="12.75">
      <c r="A134" s="32"/>
      <c r="B134" s="32"/>
      <c r="C134" s="6">
        <v>4410</v>
      </c>
      <c r="D134" t="s">
        <v>54</v>
      </c>
      <c r="E134" s="82">
        <v>32000</v>
      </c>
      <c r="F134"/>
    </row>
    <row r="135" spans="1:6" ht="12.75">
      <c r="A135" s="32"/>
      <c r="B135" s="32"/>
      <c r="C135" s="6">
        <v>4420</v>
      </c>
      <c r="D135" t="s">
        <v>76</v>
      </c>
      <c r="E135" s="82">
        <v>2200</v>
      </c>
      <c r="F135"/>
    </row>
    <row r="136" spans="1:6" ht="12.75">
      <c r="A136" s="23"/>
      <c r="B136" s="32"/>
      <c r="C136" s="6">
        <v>4430</v>
      </c>
      <c r="D136" t="s">
        <v>55</v>
      </c>
      <c r="E136" s="82">
        <v>70000</v>
      </c>
      <c r="F136"/>
    </row>
    <row r="137" spans="1:6" ht="12.75">
      <c r="A137" s="23"/>
      <c r="B137" s="32"/>
      <c r="C137" s="6">
        <v>4440</v>
      </c>
      <c r="D137" t="s">
        <v>77</v>
      </c>
      <c r="E137" s="82">
        <v>167429</v>
      </c>
      <c r="F137"/>
    </row>
    <row r="138" spans="1:6" ht="12.75">
      <c r="A138" s="23"/>
      <c r="B138" s="32"/>
      <c r="C138" s="6">
        <v>4530</v>
      </c>
      <c r="D138" t="s">
        <v>186</v>
      </c>
      <c r="E138" s="82">
        <v>5000</v>
      </c>
      <c r="F138"/>
    </row>
    <row r="139" spans="1:6" ht="12.75">
      <c r="A139" s="23"/>
      <c r="B139" s="32"/>
      <c r="C139" s="6">
        <v>4700</v>
      </c>
      <c r="D139" t="s">
        <v>295</v>
      </c>
      <c r="E139" s="82">
        <v>13000</v>
      </c>
      <c r="F139"/>
    </row>
    <row r="140" spans="1:6" ht="12.75">
      <c r="A140" s="23"/>
      <c r="B140" s="32"/>
      <c r="C140" s="6">
        <v>4710</v>
      </c>
      <c r="D140" t="s">
        <v>341</v>
      </c>
      <c r="E140" s="82">
        <v>12000</v>
      </c>
      <c r="F140"/>
    </row>
    <row r="141" spans="1:6" ht="12.75">
      <c r="A141" s="23"/>
      <c r="B141" s="32"/>
      <c r="C141" s="45">
        <v>6059</v>
      </c>
      <c r="D141" s="12" t="s">
        <v>179</v>
      </c>
      <c r="E141" s="82">
        <v>0</v>
      </c>
      <c r="F141"/>
    </row>
    <row r="142" spans="1:6" ht="12.75">
      <c r="A142" s="23"/>
      <c r="B142" s="32"/>
      <c r="C142" s="6">
        <v>6060</v>
      </c>
      <c r="D142" t="s">
        <v>78</v>
      </c>
      <c r="E142" s="82">
        <v>31000</v>
      </c>
      <c r="F142"/>
    </row>
    <row r="143" spans="1:6" ht="12.75">
      <c r="A143" s="23"/>
      <c r="B143" s="32"/>
      <c r="F143"/>
    </row>
    <row r="144" spans="1:6" ht="12.75">
      <c r="A144" s="23"/>
      <c r="B144" s="32" t="s">
        <v>74</v>
      </c>
      <c r="C144" s="3"/>
      <c r="D144" s="14" t="s">
        <v>385</v>
      </c>
      <c r="E144" s="82">
        <f>SUM(E146:E149)</f>
        <v>10798</v>
      </c>
      <c r="F144"/>
    </row>
    <row r="145" spans="1:6" ht="12.75">
      <c r="A145" s="23"/>
      <c r="B145" s="32"/>
      <c r="D145" s="43" t="s">
        <v>386</v>
      </c>
      <c r="F145"/>
    </row>
    <row r="146" spans="1:6" ht="12.75">
      <c r="A146" s="23"/>
      <c r="B146" s="32"/>
      <c r="C146" s="6">
        <v>4010</v>
      </c>
      <c r="D146" t="s">
        <v>44</v>
      </c>
      <c r="E146" s="82">
        <v>9000</v>
      </c>
      <c r="F146"/>
    </row>
    <row r="147" spans="1:6" ht="12.75">
      <c r="A147" s="23"/>
      <c r="B147" s="32"/>
      <c r="C147" s="6">
        <v>4110</v>
      </c>
      <c r="D147" t="s">
        <v>46</v>
      </c>
      <c r="E147" s="82">
        <v>1548</v>
      </c>
      <c r="F147"/>
    </row>
    <row r="148" spans="1:6" ht="12.75">
      <c r="A148" s="23"/>
      <c r="B148" s="32"/>
      <c r="C148" s="6">
        <v>4120</v>
      </c>
      <c r="D148" t="s">
        <v>348</v>
      </c>
      <c r="E148" s="82">
        <v>155</v>
      </c>
      <c r="F148"/>
    </row>
    <row r="149" spans="1:6" ht="12.75">
      <c r="A149" s="23"/>
      <c r="B149" s="32"/>
      <c r="C149" s="6">
        <v>4710</v>
      </c>
      <c r="D149" t="s">
        <v>341</v>
      </c>
      <c r="E149" s="82">
        <v>95</v>
      </c>
      <c r="F149"/>
    </row>
    <row r="150" spans="1:6" ht="12.75">
      <c r="A150" s="23"/>
      <c r="B150" s="32"/>
      <c r="F150"/>
    </row>
    <row r="151" spans="1:6" ht="12.75">
      <c r="A151" s="23"/>
      <c r="B151" s="32" t="s">
        <v>79</v>
      </c>
      <c r="D151" t="s">
        <v>1</v>
      </c>
      <c r="E151" s="82">
        <f>SUM(E152:E159)</f>
        <v>43408</v>
      </c>
      <c r="F151"/>
    </row>
    <row r="152" spans="1:6" ht="12.75">
      <c r="A152" s="23"/>
      <c r="B152" s="32"/>
      <c r="C152" s="6">
        <v>2900</v>
      </c>
      <c r="D152" t="s">
        <v>319</v>
      </c>
      <c r="E152" s="82">
        <v>1000</v>
      </c>
      <c r="F152"/>
    </row>
    <row r="153" spans="1:6" ht="12.75">
      <c r="A153" s="23"/>
      <c r="B153" s="32"/>
      <c r="D153" t="s">
        <v>320</v>
      </c>
      <c r="F153"/>
    </row>
    <row r="154" spans="1:6" ht="12.75">
      <c r="A154" s="23"/>
      <c r="B154" s="32"/>
      <c r="D154" t="s">
        <v>321</v>
      </c>
      <c r="F154"/>
    </row>
    <row r="155" spans="1:6" ht="12.75">
      <c r="A155" s="23"/>
      <c r="B155" s="32"/>
      <c r="D155" t="s">
        <v>322</v>
      </c>
      <c r="F155"/>
    </row>
    <row r="156" spans="1:6" ht="12.75">
      <c r="A156" s="23"/>
      <c r="B156" s="32"/>
      <c r="C156" s="3">
        <v>3030</v>
      </c>
      <c r="D156" s="14" t="s">
        <v>60</v>
      </c>
      <c r="E156" s="82">
        <v>28600</v>
      </c>
      <c r="F156"/>
    </row>
    <row r="157" spans="1:6" ht="12.75">
      <c r="A157" s="23"/>
      <c r="B157" s="32"/>
      <c r="C157" s="6">
        <v>4210</v>
      </c>
      <c r="D157" t="s">
        <v>50</v>
      </c>
      <c r="E157" s="82">
        <v>8000</v>
      </c>
      <c r="F157"/>
    </row>
    <row r="158" spans="1:6" ht="12.75">
      <c r="A158" s="23"/>
      <c r="B158" s="32"/>
      <c r="C158" s="6">
        <v>4220</v>
      </c>
      <c r="D158" s="2" t="s">
        <v>59</v>
      </c>
      <c r="E158" s="82">
        <v>2000</v>
      </c>
      <c r="F158"/>
    </row>
    <row r="159" spans="1:6" ht="12.75">
      <c r="A159" s="23"/>
      <c r="B159" s="32"/>
      <c r="C159" s="6">
        <v>4300</v>
      </c>
      <c r="D159" t="s">
        <v>128</v>
      </c>
      <c r="E159" s="82">
        <v>3808</v>
      </c>
      <c r="F159"/>
    </row>
    <row r="160" spans="1:6" ht="12.75">
      <c r="A160" s="24" t="s">
        <v>68</v>
      </c>
      <c r="B160" s="31"/>
      <c r="C160" s="13"/>
      <c r="D160" s="40" t="s">
        <v>168</v>
      </c>
      <c r="E160" s="85">
        <f>E161+E168</f>
        <v>377197</v>
      </c>
      <c r="F160"/>
    </row>
    <row r="161" spans="1:6" ht="12.75">
      <c r="A161" s="23"/>
      <c r="B161" s="32" t="s">
        <v>81</v>
      </c>
      <c r="C161" s="3"/>
      <c r="D161" s="14" t="s">
        <v>104</v>
      </c>
      <c r="E161" s="82">
        <f>SUM(E162:E167)</f>
        <v>331866</v>
      </c>
      <c r="F161"/>
    </row>
    <row r="162" spans="1:6" ht="12.75">
      <c r="A162" s="23"/>
      <c r="B162" s="32"/>
      <c r="C162" s="6">
        <v>4010</v>
      </c>
      <c r="D162" t="s">
        <v>44</v>
      </c>
      <c r="E162" s="82">
        <v>232443</v>
      </c>
      <c r="F162"/>
    </row>
    <row r="163" spans="1:6" ht="12.75">
      <c r="A163" s="32"/>
      <c r="B163" s="32"/>
      <c r="C163" s="6">
        <v>4040</v>
      </c>
      <c r="D163" t="s">
        <v>45</v>
      </c>
      <c r="E163" s="82">
        <v>29404</v>
      </c>
      <c r="F163"/>
    </row>
    <row r="164" spans="1:6" ht="12.75">
      <c r="A164" s="32"/>
      <c r="B164" s="32"/>
      <c r="C164" s="6">
        <v>4110</v>
      </c>
      <c r="D164" t="s">
        <v>46</v>
      </c>
      <c r="E164" s="82">
        <v>45485</v>
      </c>
      <c r="F164"/>
    </row>
    <row r="165" spans="1:6" ht="12.75">
      <c r="A165" s="32"/>
      <c r="B165" s="32"/>
      <c r="C165" s="6">
        <v>4120</v>
      </c>
      <c r="D165" t="s">
        <v>348</v>
      </c>
      <c r="E165" s="82">
        <v>6497</v>
      </c>
      <c r="F165"/>
    </row>
    <row r="166" spans="1:6" ht="12.75">
      <c r="A166" s="32"/>
      <c r="B166" s="32"/>
      <c r="C166" s="6">
        <v>4440</v>
      </c>
      <c r="D166" t="s">
        <v>77</v>
      </c>
      <c r="E166" s="82">
        <v>16537</v>
      </c>
      <c r="F166"/>
    </row>
    <row r="167" spans="1:6" ht="12.75">
      <c r="A167" s="32"/>
      <c r="B167" s="32"/>
      <c r="C167" s="6">
        <v>4710</v>
      </c>
      <c r="D167" t="s">
        <v>341</v>
      </c>
      <c r="E167" s="82">
        <v>1500</v>
      </c>
      <c r="F167"/>
    </row>
    <row r="168" spans="1:6" ht="12.75">
      <c r="A168" s="32"/>
      <c r="B168" s="32" t="s">
        <v>363</v>
      </c>
      <c r="D168" t="s">
        <v>362</v>
      </c>
      <c r="E168" s="82">
        <f>SUM(E169:E170)</f>
        <v>45331</v>
      </c>
      <c r="F168"/>
    </row>
    <row r="169" spans="1:6" ht="12.75">
      <c r="A169" s="32"/>
      <c r="B169" s="32"/>
      <c r="C169" s="3">
        <v>4170</v>
      </c>
      <c r="D169" s="14" t="s">
        <v>164</v>
      </c>
      <c r="E169" s="82">
        <v>44766</v>
      </c>
      <c r="F169"/>
    </row>
    <row r="170" spans="1:6" ht="12.75">
      <c r="A170" s="32"/>
      <c r="B170" s="32"/>
      <c r="C170" s="6">
        <v>4210</v>
      </c>
      <c r="D170" t="s">
        <v>50</v>
      </c>
      <c r="E170" s="82">
        <v>565</v>
      </c>
      <c r="F170"/>
    </row>
    <row r="171" spans="1:6" ht="12.75">
      <c r="A171" s="32"/>
      <c r="B171" s="32"/>
      <c r="F171"/>
    </row>
    <row r="172" spans="1:6" ht="12.75">
      <c r="A172" s="24" t="s">
        <v>69</v>
      </c>
      <c r="B172" s="31"/>
      <c r="C172" s="13"/>
      <c r="D172" s="40" t="s">
        <v>94</v>
      </c>
      <c r="E172" s="87">
        <f>E173</f>
        <v>218872</v>
      </c>
      <c r="F172"/>
    </row>
    <row r="173" spans="1:6" ht="12.75">
      <c r="A173" s="64"/>
      <c r="B173" s="55" t="s">
        <v>235</v>
      </c>
      <c r="C173" s="56"/>
      <c r="D173" s="60" t="s">
        <v>236</v>
      </c>
      <c r="E173" s="82">
        <f>SUM(E174:E182)</f>
        <v>218872</v>
      </c>
      <c r="F173"/>
    </row>
    <row r="174" spans="1:6" ht="12.75">
      <c r="A174" s="55"/>
      <c r="B174" s="55"/>
      <c r="C174" s="6">
        <v>3020</v>
      </c>
      <c r="D174" t="s">
        <v>308</v>
      </c>
      <c r="E174" s="82">
        <v>3000</v>
      </c>
      <c r="F174"/>
    </row>
    <row r="175" spans="1:6" ht="12.75">
      <c r="A175" s="32"/>
      <c r="B175" s="32"/>
      <c r="C175" s="6">
        <v>4010</v>
      </c>
      <c r="D175" t="s">
        <v>44</v>
      </c>
      <c r="E175" s="82">
        <v>148205</v>
      </c>
      <c r="F175"/>
    </row>
    <row r="176" spans="1:6" ht="12.75">
      <c r="A176" s="32"/>
      <c r="B176" s="32"/>
      <c r="C176" s="6">
        <v>4040</v>
      </c>
      <c r="D176" t="s">
        <v>45</v>
      </c>
      <c r="E176" s="82">
        <v>11757</v>
      </c>
      <c r="F176"/>
    </row>
    <row r="177" spans="1:6" ht="12.75">
      <c r="A177" s="32"/>
      <c r="B177" s="32"/>
      <c r="C177" s="6">
        <v>4110</v>
      </c>
      <c r="D177" t="s">
        <v>46</v>
      </c>
      <c r="E177" s="82">
        <v>29590</v>
      </c>
      <c r="F177"/>
    </row>
    <row r="178" spans="1:6" ht="12.75">
      <c r="A178" s="32"/>
      <c r="B178" s="32"/>
      <c r="C178" s="6">
        <v>4120</v>
      </c>
      <c r="D178" t="s">
        <v>348</v>
      </c>
      <c r="E178" s="82">
        <v>4118</v>
      </c>
      <c r="F178"/>
    </row>
    <row r="179" spans="1:6" ht="12.75">
      <c r="A179" s="32"/>
      <c r="B179" s="32"/>
      <c r="C179" s="6">
        <v>4260</v>
      </c>
      <c r="D179" t="s">
        <v>51</v>
      </c>
      <c r="E179" s="82">
        <v>4000</v>
      </c>
      <c r="F179"/>
    </row>
    <row r="180" spans="1:6" ht="12.75">
      <c r="A180" s="32"/>
      <c r="B180" s="32"/>
      <c r="C180" s="6">
        <v>4300</v>
      </c>
      <c r="D180" t="s">
        <v>128</v>
      </c>
      <c r="E180" s="82">
        <v>12000</v>
      </c>
      <c r="F180"/>
    </row>
    <row r="181" spans="1:6" ht="12.75">
      <c r="A181" s="32"/>
      <c r="B181" s="32"/>
      <c r="C181" s="6">
        <v>4440</v>
      </c>
      <c r="D181" t="s">
        <v>77</v>
      </c>
      <c r="E181" s="82">
        <v>6202</v>
      </c>
      <c r="F181"/>
    </row>
    <row r="182" spans="1:6" ht="12.75">
      <c r="A182" s="32"/>
      <c r="B182" s="32"/>
      <c r="C182" s="6">
        <v>4710</v>
      </c>
      <c r="D182" t="s">
        <v>341</v>
      </c>
      <c r="E182" s="82">
        <v>0</v>
      </c>
      <c r="F182"/>
    </row>
    <row r="183" spans="1:6" ht="13.5" customHeight="1">
      <c r="A183" s="31" t="s">
        <v>90</v>
      </c>
      <c r="B183" s="31"/>
      <c r="C183" s="7"/>
      <c r="D183" s="5" t="s">
        <v>136</v>
      </c>
      <c r="E183" s="85">
        <f>SUM(E185)</f>
        <v>5415</v>
      </c>
      <c r="F183"/>
    </row>
    <row r="184" spans="1:6" ht="12.75">
      <c r="A184" s="31"/>
      <c r="B184" s="31"/>
      <c r="C184" s="7"/>
      <c r="D184" s="5" t="s">
        <v>137</v>
      </c>
      <c r="E184" s="85"/>
      <c r="F184"/>
    </row>
    <row r="185" spans="1:6" ht="12.75">
      <c r="A185" s="32"/>
      <c r="B185" s="32" t="s">
        <v>91</v>
      </c>
      <c r="D185" t="s">
        <v>92</v>
      </c>
      <c r="E185" s="82">
        <f>SUM(E187:E190)</f>
        <v>5415</v>
      </c>
      <c r="F185"/>
    </row>
    <row r="186" spans="1:6" ht="12.75">
      <c r="A186" s="32"/>
      <c r="B186" s="32"/>
      <c r="D186" t="s">
        <v>93</v>
      </c>
      <c r="F186"/>
    </row>
    <row r="187" spans="1:6" ht="12.75">
      <c r="A187" s="32"/>
      <c r="B187" s="32"/>
      <c r="C187" s="6">
        <v>4110</v>
      </c>
      <c r="D187" t="s">
        <v>46</v>
      </c>
      <c r="E187" s="82">
        <v>550.1</v>
      </c>
      <c r="F187"/>
    </row>
    <row r="188" spans="1:6" ht="12.75">
      <c r="A188" s="32"/>
      <c r="B188" s="32"/>
      <c r="C188" s="6">
        <v>4120</v>
      </c>
      <c r="D188" t="s">
        <v>348</v>
      </c>
      <c r="E188" s="82">
        <v>78.5</v>
      </c>
      <c r="F188"/>
    </row>
    <row r="189" spans="1:5" ht="12.75">
      <c r="A189" s="32"/>
      <c r="B189" s="32"/>
      <c r="C189" s="6">
        <v>4170</v>
      </c>
      <c r="D189" s="43" t="s">
        <v>164</v>
      </c>
      <c r="E189" s="82">
        <v>3200</v>
      </c>
    </row>
    <row r="190" spans="1:5" ht="12.75">
      <c r="A190" s="32"/>
      <c r="B190" s="32"/>
      <c r="C190" s="6">
        <v>4210</v>
      </c>
      <c r="D190" s="2" t="s">
        <v>50</v>
      </c>
      <c r="E190" s="82">
        <v>1586.4</v>
      </c>
    </row>
    <row r="191" spans="1:4" ht="12.75">
      <c r="A191" s="32"/>
      <c r="B191" s="32"/>
      <c r="D191" s="2"/>
    </row>
    <row r="192" spans="1:4" ht="12.75">
      <c r="A192" s="32"/>
      <c r="B192" s="32"/>
      <c r="D192" s="2"/>
    </row>
    <row r="193" spans="1:4" ht="12.75">
      <c r="A193" s="32"/>
      <c r="B193" s="32"/>
      <c r="D193" s="2"/>
    </row>
    <row r="194" spans="1:4" ht="12.75">
      <c r="A194" s="32"/>
      <c r="B194" s="32"/>
      <c r="D194" s="2"/>
    </row>
    <row r="195" spans="1:4" ht="12.75">
      <c r="A195" s="32"/>
      <c r="B195" s="32"/>
      <c r="D195" s="2"/>
    </row>
    <row r="196" spans="1:5" ht="12.75">
      <c r="A196" s="34"/>
      <c r="B196" s="35"/>
      <c r="C196" s="22"/>
      <c r="D196" s="16" t="s">
        <v>32</v>
      </c>
      <c r="E196" s="81" t="s">
        <v>190</v>
      </c>
    </row>
    <row r="197" spans="1:5" ht="12.75">
      <c r="A197" s="23"/>
      <c r="B197" s="32"/>
      <c r="C197" s="3"/>
      <c r="D197" s="14" t="s">
        <v>342</v>
      </c>
      <c r="E197" s="70" t="s">
        <v>394</v>
      </c>
    </row>
    <row r="198" spans="1:5" ht="12.75">
      <c r="A198" s="23"/>
      <c r="B198" s="32"/>
      <c r="C198" s="3"/>
      <c r="D198" s="14"/>
      <c r="E198" s="70" t="s">
        <v>145</v>
      </c>
    </row>
    <row r="199" spans="1:5" ht="12.75">
      <c r="A199" s="23"/>
      <c r="B199" s="32"/>
      <c r="C199" s="3"/>
      <c r="D199" s="14"/>
      <c r="E199" s="70" t="s">
        <v>395</v>
      </c>
    </row>
    <row r="200" spans="1:5" ht="12.75">
      <c r="A200" s="29" t="s">
        <v>33</v>
      </c>
      <c r="B200" s="30" t="s">
        <v>34</v>
      </c>
      <c r="C200" s="1"/>
      <c r="D200" s="1" t="s">
        <v>35</v>
      </c>
      <c r="E200" s="83" t="s">
        <v>339</v>
      </c>
    </row>
    <row r="201" spans="1:5" ht="12.75">
      <c r="A201" s="31" t="s">
        <v>85</v>
      </c>
      <c r="B201" s="31"/>
      <c r="C201" s="7"/>
      <c r="D201" s="5" t="s">
        <v>269</v>
      </c>
      <c r="E201" s="85">
        <f>SUM(E202+E210+E217+E213)</f>
        <v>165650</v>
      </c>
    </row>
    <row r="202" spans="1:5" ht="12.75">
      <c r="A202" s="32"/>
      <c r="B202" s="32" t="s">
        <v>86</v>
      </c>
      <c r="D202" s="2" t="s">
        <v>39</v>
      </c>
      <c r="E202" s="82">
        <f>SUM(E203:E209)</f>
        <v>80850</v>
      </c>
    </row>
    <row r="203" spans="1:6" ht="12.75">
      <c r="A203" s="32"/>
      <c r="B203" s="32"/>
      <c r="C203" s="6">
        <v>2820</v>
      </c>
      <c r="D203" s="2" t="s">
        <v>270</v>
      </c>
      <c r="E203" s="82">
        <v>45000</v>
      </c>
      <c r="F203"/>
    </row>
    <row r="204" spans="1:6" ht="12.75">
      <c r="A204" s="32"/>
      <c r="B204" s="32"/>
      <c r="D204" s="2" t="s">
        <v>271</v>
      </c>
      <c r="F204"/>
    </row>
    <row r="205" spans="1:6" ht="12.75">
      <c r="A205" s="32"/>
      <c r="B205" s="32"/>
      <c r="C205" s="3">
        <v>3030</v>
      </c>
      <c r="D205" s="14" t="s">
        <v>60</v>
      </c>
      <c r="E205" s="82">
        <v>23600</v>
      </c>
      <c r="F205"/>
    </row>
    <row r="206" spans="1:6" ht="12.75">
      <c r="A206" s="32"/>
      <c r="B206" s="32"/>
      <c r="C206" s="6">
        <v>4110</v>
      </c>
      <c r="D206" t="s">
        <v>46</v>
      </c>
      <c r="E206" s="82">
        <v>1700</v>
      </c>
      <c r="F206"/>
    </row>
    <row r="207" spans="1:6" ht="12.75">
      <c r="A207" s="32"/>
      <c r="B207" s="32"/>
      <c r="C207" s="6">
        <v>4120</v>
      </c>
      <c r="D207" t="s">
        <v>348</v>
      </c>
      <c r="E207" s="82">
        <v>250</v>
      </c>
      <c r="F207"/>
    </row>
    <row r="208" spans="1:6" ht="12.75">
      <c r="A208" s="32"/>
      <c r="B208" s="32"/>
      <c r="C208" s="3">
        <v>4170</v>
      </c>
      <c r="D208" s="14" t="s">
        <v>164</v>
      </c>
      <c r="E208" s="82">
        <v>9000</v>
      </c>
      <c r="F208"/>
    </row>
    <row r="209" spans="1:6" ht="12.75">
      <c r="A209" s="32"/>
      <c r="B209" s="32"/>
      <c r="C209" s="6">
        <v>4430</v>
      </c>
      <c r="D209" t="s">
        <v>55</v>
      </c>
      <c r="E209" s="82">
        <v>1300</v>
      </c>
      <c r="F209"/>
    </row>
    <row r="210" spans="1:6" ht="12.75">
      <c r="A210" s="32"/>
      <c r="B210" s="32" t="s">
        <v>88</v>
      </c>
      <c r="D210" s="2" t="s">
        <v>89</v>
      </c>
      <c r="E210" s="82">
        <f>SUM(E211:E212)</f>
        <v>2000</v>
      </c>
      <c r="F210"/>
    </row>
    <row r="211" spans="1:6" ht="12.75">
      <c r="A211" s="32"/>
      <c r="B211" s="32"/>
      <c r="C211" s="6">
        <v>4210</v>
      </c>
      <c r="D211" s="2" t="s">
        <v>50</v>
      </c>
      <c r="E211" s="82">
        <v>1000</v>
      </c>
      <c r="F211"/>
    </row>
    <row r="212" spans="1:6" ht="12.75">
      <c r="A212" s="32"/>
      <c r="B212" s="32"/>
      <c r="C212" s="6">
        <v>4300</v>
      </c>
      <c r="D212" s="2" t="s">
        <v>53</v>
      </c>
      <c r="E212" s="82">
        <v>1000</v>
      </c>
      <c r="F212"/>
    </row>
    <row r="213" spans="1:6" ht="12.75">
      <c r="A213" s="32"/>
      <c r="B213" s="32" t="s">
        <v>247</v>
      </c>
      <c r="D213" s="2" t="s">
        <v>248</v>
      </c>
      <c r="E213" s="82">
        <f>SUM(E214:E216)</f>
        <v>42200</v>
      </c>
      <c r="F213"/>
    </row>
    <row r="214" spans="1:6" ht="12.75">
      <c r="A214" s="32"/>
      <c r="B214" s="32"/>
      <c r="C214" s="6">
        <v>4210</v>
      </c>
      <c r="D214" s="2" t="s">
        <v>50</v>
      </c>
      <c r="E214" s="82">
        <v>40000</v>
      </c>
      <c r="F214"/>
    </row>
    <row r="215" spans="1:6" ht="12.75">
      <c r="A215" s="32"/>
      <c r="B215" s="32"/>
      <c r="C215" s="6">
        <v>4300</v>
      </c>
      <c r="D215" s="2" t="s">
        <v>53</v>
      </c>
      <c r="E215" s="82">
        <v>1500</v>
      </c>
      <c r="F215"/>
    </row>
    <row r="216" spans="1:6" ht="12.75">
      <c r="A216" s="32"/>
      <c r="B216" s="32"/>
      <c r="C216" s="6">
        <v>4360</v>
      </c>
      <c r="D216" t="s">
        <v>227</v>
      </c>
      <c r="E216" s="82">
        <v>700</v>
      </c>
      <c r="F216"/>
    </row>
    <row r="217" spans="1:6" ht="12.75">
      <c r="A217" s="32"/>
      <c r="B217" s="32" t="s">
        <v>87</v>
      </c>
      <c r="D217" t="s">
        <v>1</v>
      </c>
      <c r="E217" s="82">
        <f>SUM(E218:E223)</f>
        <v>40600</v>
      </c>
      <c r="F217"/>
    </row>
    <row r="218" spans="1:6" ht="12.75">
      <c r="A218" s="32"/>
      <c r="B218" s="32"/>
      <c r="C218" s="6">
        <v>4190</v>
      </c>
      <c r="D218" t="s">
        <v>296</v>
      </c>
      <c r="E218" s="82">
        <v>1000</v>
      </c>
      <c r="F218"/>
    </row>
    <row r="219" spans="1:6" ht="12.75">
      <c r="A219" s="32"/>
      <c r="B219" s="32"/>
      <c r="C219" s="6">
        <v>4210</v>
      </c>
      <c r="D219" s="2" t="s">
        <v>50</v>
      </c>
      <c r="E219" s="82">
        <v>5000</v>
      </c>
      <c r="F219"/>
    </row>
    <row r="220" spans="1:5" ht="12.75">
      <c r="A220" s="32"/>
      <c r="B220" s="32"/>
      <c r="C220" s="6">
        <v>4260</v>
      </c>
      <c r="D220" t="s">
        <v>51</v>
      </c>
      <c r="E220" s="82">
        <v>2600</v>
      </c>
    </row>
    <row r="221" spans="1:5" ht="12.75">
      <c r="A221" s="32"/>
      <c r="B221" s="32"/>
      <c r="C221" s="6">
        <v>4270</v>
      </c>
      <c r="D221" t="s">
        <v>52</v>
      </c>
      <c r="E221" s="82">
        <v>4000</v>
      </c>
    </row>
    <row r="222" spans="1:5" ht="12.75">
      <c r="A222" s="32"/>
      <c r="B222" s="32"/>
      <c r="C222" s="6">
        <v>4300</v>
      </c>
      <c r="D222" s="2" t="s">
        <v>53</v>
      </c>
      <c r="E222" s="82">
        <v>4000</v>
      </c>
    </row>
    <row r="223" spans="1:5" ht="12.75">
      <c r="A223" s="32"/>
      <c r="B223" s="32"/>
      <c r="C223" s="6">
        <v>6060</v>
      </c>
      <c r="D223" t="s">
        <v>78</v>
      </c>
      <c r="E223" s="82">
        <v>24000</v>
      </c>
    </row>
    <row r="224" spans="1:4" ht="12.75">
      <c r="A224" s="32"/>
      <c r="B224" s="32"/>
      <c r="D224" s="2"/>
    </row>
    <row r="225" spans="1:4" ht="12.75">
      <c r="A225" s="32"/>
      <c r="B225" s="32"/>
      <c r="C225" s="3"/>
      <c r="D225" s="43"/>
    </row>
    <row r="226" spans="1:4" ht="12.75">
      <c r="A226" s="32"/>
      <c r="B226" s="32"/>
      <c r="C226" s="3"/>
      <c r="D226" s="43"/>
    </row>
    <row r="227" spans="1:4" ht="12.75">
      <c r="A227" s="32"/>
      <c r="B227" s="32"/>
      <c r="C227" s="3"/>
      <c r="D227" s="43"/>
    </row>
    <row r="228" spans="1:5" ht="12.75">
      <c r="A228" s="34"/>
      <c r="B228" s="35"/>
      <c r="C228" s="22"/>
      <c r="D228" s="16" t="s">
        <v>32</v>
      </c>
      <c r="E228" s="81" t="s">
        <v>190</v>
      </c>
    </row>
    <row r="229" spans="1:5" ht="12.75">
      <c r="A229" s="23"/>
      <c r="B229" s="32"/>
      <c r="C229" s="3"/>
      <c r="D229" s="3" t="s">
        <v>272</v>
      </c>
      <c r="E229" s="70" t="s">
        <v>394</v>
      </c>
    </row>
    <row r="230" spans="1:5" ht="12.75">
      <c r="A230" s="23"/>
      <c r="B230" s="32"/>
      <c r="C230" s="3"/>
      <c r="D230" s="14"/>
      <c r="E230" s="70" t="s">
        <v>145</v>
      </c>
    </row>
    <row r="231" spans="1:6" s="53" customFormat="1" ht="12.75">
      <c r="A231" s="23"/>
      <c r="B231" s="32"/>
      <c r="C231" s="3"/>
      <c r="D231" s="14"/>
      <c r="E231" s="70" t="s">
        <v>395</v>
      </c>
      <c r="F231" s="70"/>
    </row>
    <row r="232" spans="1:5" ht="12.75">
      <c r="A232" s="29" t="s">
        <v>33</v>
      </c>
      <c r="B232" s="30" t="s">
        <v>34</v>
      </c>
      <c r="C232" s="1"/>
      <c r="D232" s="1" t="s">
        <v>35</v>
      </c>
      <c r="E232" s="83" t="s">
        <v>340</v>
      </c>
    </row>
    <row r="233" spans="1:5" ht="12.75">
      <c r="A233" s="48" t="s">
        <v>256</v>
      </c>
      <c r="B233" s="48"/>
      <c r="C233" s="52"/>
      <c r="D233" s="50" t="s">
        <v>257</v>
      </c>
      <c r="E233" s="89">
        <f>E234</f>
        <v>570000</v>
      </c>
    </row>
    <row r="234" spans="1:5" ht="12.75">
      <c r="A234" s="32"/>
      <c r="B234" s="32" t="s">
        <v>258</v>
      </c>
      <c r="D234" s="43" t="s">
        <v>259</v>
      </c>
      <c r="E234" s="90">
        <f>SUM(E235:E254)</f>
        <v>570000</v>
      </c>
    </row>
    <row r="235" spans="1:5" ht="12.75">
      <c r="A235" s="32"/>
      <c r="B235" s="32"/>
      <c r="C235" s="6">
        <v>3020</v>
      </c>
      <c r="D235" t="s">
        <v>308</v>
      </c>
      <c r="E235" s="90">
        <v>3500</v>
      </c>
    </row>
    <row r="236" spans="1:5" ht="12.75">
      <c r="A236" s="32"/>
      <c r="B236" s="32"/>
      <c r="C236" s="6">
        <v>4010</v>
      </c>
      <c r="D236" t="s">
        <v>44</v>
      </c>
      <c r="E236" s="90">
        <v>182059</v>
      </c>
    </row>
    <row r="237" spans="1:6" ht="12.75">
      <c r="A237" s="32"/>
      <c r="B237" s="32"/>
      <c r="C237" s="6">
        <v>4040</v>
      </c>
      <c r="D237" t="s">
        <v>45</v>
      </c>
      <c r="E237" s="90">
        <v>13181</v>
      </c>
      <c r="F237"/>
    </row>
    <row r="238" spans="1:6" ht="12.75">
      <c r="A238" s="32"/>
      <c r="B238" s="32"/>
      <c r="C238" s="6">
        <v>4110</v>
      </c>
      <c r="D238" t="s">
        <v>46</v>
      </c>
      <c r="E238" s="90">
        <v>31527</v>
      </c>
      <c r="F238"/>
    </row>
    <row r="239" spans="1:6" ht="12.75">
      <c r="A239" s="32"/>
      <c r="B239" s="32"/>
      <c r="C239" s="6">
        <v>4120</v>
      </c>
      <c r="D239" t="s">
        <v>348</v>
      </c>
      <c r="E239" s="90">
        <v>3822</v>
      </c>
      <c r="F239"/>
    </row>
    <row r="240" spans="1:6" ht="12.75">
      <c r="A240" s="32"/>
      <c r="B240" s="32"/>
      <c r="C240" s="6">
        <v>4210</v>
      </c>
      <c r="D240" s="2" t="s">
        <v>50</v>
      </c>
      <c r="E240" s="90">
        <v>64800</v>
      </c>
      <c r="F240"/>
    </row>
    <row r="241" spans="1:6" ht="12.75">
      <c r="A241" s="32"/>
      <c r="B241" s="32"/>
      <c r="C241" s="6">
        <v>4220</v>
      </c>
      <c r="D241" s="2" t="s">
        <v>59</v>
      </c>
      <c r="E241" s="90">
        <v>0</v>
      </c>
      <c r="F241"/>
    </row>
    <row r="242" spans="1:6" ht="12.75">
      <c r="A242" s="32"/>
      <c r="B242" s="32"/>
      <c r="C242" s="6">
        <v>4260</v>
      </c>
      <c r="D242" t="s">
        <v>51</v>
      </c>
      <c r="E242" s="90">
        <v>133909</v>
      </c>
      <c r="F242"/>
    </row>
    <row r="243" spans="1:6" ht="12.75">
      <c r="A243" s="32"/>
      <c r="B243" s="32"/>
      <c r="C243" s="6">
        <v>4270</v>
      </c>
      <c r="D243" t="s">
        <v>52</v>
      </c>
      <c r="E243" s="90">
        <v>5000</v>
      </c>
      <c r="F243"/>
    </row>
    <row r="244" spans="1:6" ht="12.75">
      <c r="A244" s="32"/>
      <c r="B244" s="32"/>
      <c r="C244" s="6">
        <v>4300</v>
      </c>
      <c r="D244" t="s">
        <v>53</v>
      </c>
      <c r="E244" s="90">
        <v>45000</v>
      </c>
      <c r="F244"/>
    </row>
    <row r="245" spans="1:6" ht="12.75">
      <c r="A245" s="32"/>
      <c r="B245" s="32"/>
      <c r="C245" s="6">
        <v>4360</v>
      </c>
      <c r="D245" t="s">
        <v>227</v>
      </c>
      <c r="E245" s="90">
        <v>18100</v>
      </c>
      <c r="F245"/>
    </row>
    <row r="246" spans="1:6" ht="12.75">
      <c r="A246" s="32"/>
      <c r="B246" s="32"/>
      <c r="C246" s="6">
        <v>4430</v>
      </c>
      <c r="D246" t="s">
        <v>55</v>
      </c>
      <c r="E246" s="90">
        <v>4600</v>
      </c>
      <c r="F246"/>
    </row>
    <row r="247" spans="1:6" ht="12.75">
      <c r="A247" s="32"/>
      <c r="B247" s="32"/>
      <c r="C247" s="6">
        <v>4440</v>
      </c>
      <c r="D247" t="s">
        <v>56</v>
      </c>
      <c r="E247" s="90">
        <v>6202</v>
      </c>
      <c r="F247"/>
    </row>
    <row r="248" spans="1:6" ht="12.75">
      <c r="A248" s="32"/>
      <c r="B248" s="32"/>
      <c r="C248" s="56">
        <v>4520</v>
      </c>
      <c r="D248" s="46" t="s">
        <v>219</v>
      </c>
      <c r="E248" s="90">
        <v>0</v>
      </c>
      <c r="F248"/>
    </row>
    <row r="249" spans="1:6" ht="12.75">
      <c r="A249" s="32"/>
      <c r="B249" s="32"/>
      <c r="C249" s="56"/>
      <c r="D249" s="46" t="s">
        <v>178</v>
      </c>
      <c r="E249" s="90"/>
      <c r="F249"/>
    </row>
    <row r="250" spans="1:6" ht="12.75">
      <c r="A250" s="32"/>
      <c r="B250" s="32"/>
      <c r="C250" s="6">
        <v>4530</v>
      </c>
      <c r="D250" t="s">
        <v>186</v>
      </c>
      <c r="E250" s="90">
        <v>54400</v>
      </c>
      <c r="F250"/>
    </row>
    <row r="251" spans="1:6" ht="12.75">
      <c r="A251" s="32"/>
      <c r="B251" s="32"/>
      <c r="C251" s="3">
        <v>4610</v>
      </c>
      <c r="D251" s="15" t="s">
        <v>202</v>
      </c>
      <c r="E251" s="90">
        <v>2400</v>
      </c>
      <c r="F251"/>
    </row>
    <row r="252" spans="1:6" ht="12.75">
      <c r="A252" s="32"/>
      <c r="B252" s="32"/>
      <c r="C252" s="6">
        <v>4700</v>
      </c>
      <c r="D252" t="s">
        <v>181</v>
      </c>
      <c r="E252" s="82">
        <v>0</v>
      </c>
      <c r="F252"/>
    </row>
    <row r="253" spans="1:6" ht="12.75">
      <c r="A253" s="32"/>
      <c r="B253" s="32"/>
      <c r="D253" t="s">
        <v>182</v>
      </c>
      <c r="F253"/>
    </row>
    <row r="254" spans="1:5" ht="12.75">
      <c r="A254" s="32"/>
      <c r="B254" s="32"/>
      <c r="C254" s="6">
        <v>4710</v>
      </c>
      <c r="D254" t="s">
        <v>341</v>
      </c>
      <c r="E254" s="82">
        <v>1500</v>
      </c>
    </row>
    <row r="255" spans="1:4" ht="12.75">
      <c r="A255" s="32"/>
      <c r="B255" s="32"/>
      <c r="C255" s="3"/>
      <c r="D255" s="43"/>
    </row>
    <row r="256" spans="1:2" ht="12.75">
      <c r="A256" s="32"/>
      <c r="B256" s="32"/>
    </row>
    <row r="257" spans="1:2" ht="12.75">
      <c r="A257" s="32"/>
      <c r="B257" s="32"/>
    </row>
    <row r="258" spans="1:2" ht="13.5" customHeight="1">
      <c r="A258" s="32"/>
      <c r="B258" s="32"/>
    </row>
    <row r="259" spans="1:2" ht="13.5" customHeight="1">
      <c r="A259" s="32"/>
      <c r="B259" s="32"/>
    </row>
    <row r="260" spans="1:6" ht="13.5" customHeight="1">
      <c r="A260" s="23"/>
      <c r="B260" s="32"/>
      <c r="D260" s="16" t="s">
        <v>32</v>
      </c>
      <c r="E260" s="92" t="s">
        <v>190</v>
      </c>
      <c r="F260" s="96"/>
    </row>
    <row r="261" spans="1:6" ht="12.75">
      <c r="A261" s="23"/>
      <c r="B261" s="32"/>
      <c r="C261" s="3"/>
      <c r="D261" s="3" t="s">
        <v>147</v>
      </c>
      <c r="E261" s="70" t="s">
        <v>394</v>
      </c>
      <c r="F261" s="96"/>
    </row>
    <row r="262" spans="1:6" ht="12.75">
      <c r="A262" s="23"/>
      <c r="B262" s="32"/>
      <c r="C262" s="3"/>
      <c r="D262" s="3"/>
      <c r="E262" s="70" t="s">
        <v>145</v>
      </c>
      <c r="F262" s="96"/>
    </row>
    <row r="263" spans="1:6" s="51" customFormat="1" ht="12.75">
      <c r="A263" s="23"/>
      <c r="B263" s="32"/>
      <c r="C263" s="3"/>
      <c r="D263" s="3"/>
      <c r="E263" s="70" t="s">
        <v>395</v>
      </c>
      <c r="F263" s="96"/>
    </row>
    <row r="264" spans="1:6" ht="12.75">
      <c r="A264" s="29" t="s">
        <v>33</v>
      </c>
      <c r="B264" s="30" t="s">
        <v>34</v>
      </c>
      <c r="C264" s="1"/>
      <c r="D264" s="1" t="s">
        <v>35</v>
      </c>
      <c r="E264" s="83" t="s">
        <v>339</v>
      </c>
      <c r="F264" s="96"/>
    </row>
    <row r="265" spans="1:6" ht="12.75">
      <c r="A265" s="48" t="s">
        <v>256</v>
      </c>
      <c r="B265" s="48"/>
      <c r="C265" s="52"/>
      <c r="D265" s="50" t="s">
        <v>257</v>
      </c>
      <c r="E265" s="89">
        <f>E266</f>
        <v>1000</v>
      </c>
      <c r="F265" s="74"/>
    </row>
    <row r="266" spans="1:6" ht="12.75">
      <c r="A266" s="32"/>
      <c r="B266" s="32" t="s">
        <v>258</v>
      </c>
      <c r="D266" s="43" t="s">
        <v>259</v>
      </c>
      <c r="E266" s="90">
        <f>E267</f>
        <v>1000</v>
      </c>
      <c r="F266" s="74"/>
    </row>
    <row r="267" spans="1:6" ht="12.75">
      <c r="A267" s="23"/>
      <c r="B267" s="32"/>
      <c r="C267" s="6">
        <v>2360</v>
      </c>
      <c r="D267" t="s">
        <v>241</v>
      </c>
      <c r="E267" s="90">
        <v>1000</v>
      </c>
      <c r="F267" s="74"/>
    </row>
    <row r="268" spans="1:6" ht="12.75">
      <c r="A268" s="23"/>
      <c r="B268" s="32"/>
      <c r="D268" t="s">
        <v>242</v>
      </c>
      <c r="E268" s="90"/>
      <c r="F268" s="74"/>
    </row>
    <row r="269" spans="1:6" ht="12.75">
      <c r="A269" s="23"/>
      <c r="B269" s="32"/>
      <c r="D269" t="s">
        <v>243</v>
      </c>
      <c r="E269" s="90"/>
      <c r="F269" s="74"/>
    </row>
    <row r="270" spans="1:6" ht="12.75">
      <c r="A270" s="23"/>
      <c r="B270" s="32"/>
      <c r="D270" t="s">
        <v>244</v>
      </c>
      <c r="E270" s="84"/>
      <c r="F270" s="74"/>
    </row>
    <row r="271" spans="1:6" ht="12.75">
      <c r="A271" s="23"/>
      <c r="B271" s="32"/>
      <c r="D271" t="s">
        <v>245</v>
      </c>
      <c r="E271" s="84"/>
      <c r="F271" s="74"/>
    </row>
    <row r="272" spans="1:6" ht="12.75">
      <c r="A272" s="23"/>
      <c r="B272" s="32"/>
      <c r="C272" s="3"/>
      <c r="D272" s="3"/>
      <c r="E272" s="84"/>
      <c r="F272" s="74"/>
    </row>
    <row r="273" spans="1:6" s="51" customFormat="1" ht="12.75">
      <c r="A273" s="103" t="s">
        <v>281</v>
      </c>
      <c r="B273" s="48"/>
      <c r="C273" s="49"/>
      <c r="D273" s="61" t="s">
        <v>282</v>
      </c>
      <c r="E273" s="89">
        <f>E274</f>
        <v>2000</v>
      </c>
      <c r="F273" s="105"/>
    </row>
    <row r="274" spans="1:6" ht="12.75">
      <c r="A274" s="23"/>
      <c r="B274" s="32" t="s">
        <v>283</v>
      </c>
      <c r="C274" s="3"/>
      <c r="D274" s="15" t="s">
        <v>284</v>
      </c>
      <c r="E274" s="90">
        <f>E275</f>
        <v>2000</v>
      </c>
      <c r="F274" s="74"/>
    </row>
    <row r="275" spans="1:6" ht="12.75">
      <c r="A275" s="23"/>
      <c r="B275" s="32"/>
      <c r="C275" s="6">
        <v>2360</v>
      </c>
      <c r="D275" t="s">
        <v>241</v>
      </c>
      <c r="E275" s="90">
        <v>2000</v>
      </c>
      <c r="F275" s="74"/>
    </row>
    <row r="276" spans="1:6" ht="12.75">
      <c r="A276" s="23"/>
      <c r="B276" s="32"/>
      <c r="D276" t="s">
        <v>242</v>
      </c>
      <c r="E276" s="84"/>
      <c r="F276" s="74"/>
    </row>
    <row r="277" spans="1:6" ht="12.75">
      <c r="A277" s="23"/>
      <c r="B277" s="32"/>
      <c r="D277" t="s">
        <v>243</v>
      </c>
      <c r="E277" s="84"/>
      <c r="F277" s="74"/>
    </row>
    <row r="278" spans="1:6" ht="12.75">
      <c r="A278" s="23"/>
      <c r="B278" s="32"/>
      <c r="D278" t="s">
        <v>244</v>
      </c>
      <c r="E278" s="84"/>
      <c r="F278" s="74"/>
    </row>
    <row r="279" spans="1:6" ht="12.75">
      <c r="A279" s="23"/>
      <c r="B279" s="32"/>
      <c r="D279" t="s">
        <v>245</v>
      </c>
      <c r="E279" s="84"/>
      <c r="F279" s="74"/>
    </row>
    <row r="280" spans="1:6" ht="12.75">
      <c r="A280" s="24" t="s">
        <v>65</v>
      </c>
      <c r="B280" s="31"/>
      <c r="C280" s="13"/>
      <c r="D280" s="25" t="s">
        <v>36</v>
      </c>
      <c r="E280" s="89">
        <f>E281</f>
        <v>3700</v>
      </c>
      <c r="F280" s="74"/>
    </row>
    <row r="281" spans="1:6" ht="12.75">
      <c r="A281" s="112"/>
      <c r="B281" s="101" t="s">
        <v>66</v>
      </c>
      <c r="C281" s="102"/>
      <c r="D281" s="104" t="s">
        <v>37</v>
      </c>
      <c r="E281" s="90">
        <f>E282</f>
        <v>3700</v>
      </c>
      <c r="F281" s="74"/>
    </row>
    <row r="282" spans="1:6" ht="12.75">
      <c r="A282" s="32"/>
      <c r="B282" s="32"/>
      <c r="C282" s="6">
        <v>4210</v>
      </c>
      <c r="D282" s="2" t="s">
        <v>50</v>
      </c>
      <c r="E282" s="90">
        <v>3700</v>
      </c>
      <c r="F282" s="74"/>
    </row>
    <row r="283" spans="1:6" ht="12.75">
      <c r="A283" s="24" t="s">
        <v>68</v>
      </c>
      <c r="B283" s="31"/>
      <c r="C283" s="13"/>
      <c r="D283" s="40" t="s">
        <v>148</v>
      </c>
      <c r="E283" s="89">
        <f>E286</f>
        <v>5792</v>
      </c>
      <c r="F283" s="74"/>
    </row>
    <row r="284" spans="1:6" ht="12.75">
      <c r="A284" s="31"/>
      <c r="B284" s="32" t="s">
        <v>74</v>
      </c>
      <c r="C284" s="3"/>
      <c r="D284" s="14" t="s">
        <v>75</v>
      </c>
      <c r="E284" s="89">
        <f>E285</f>
        <v>224</v>
      </c>
      <c r="F284" s="74"/>
    </row>
    <row r="285" spans="1:6" ht="12.75">
      <c r="A285" s="31"/>
      <c r="B285" s="31"/>
      <c r="C285" s="3">
        <v>4610</v>
      </c>
      <c r="D285" s="15" t="s">
        <v>202</v>
      </c>
      <c r="E285" s="94">
        <v>224</v>
      </c>
      <c r="F285" s="74"/>
    </row>
    <row r="286" spans="1:6" ht="12.75">
      <c r="A286" s="32"/>
      <c r="B286" s="32" t="s">
        <v>79</v>
      </c>
      <c r="D286" t="s">
        <v>1</v>
      </c>
      <c r="E286" s="90">
        <f>SUM(E287:E289)</f>
        <v>5792</v>
      </c>
      <c r="F286" s="74"/>
    </row>
    <row r="287" spans="1:6" ht="12.75">
      <c r="A287" s="32"/>
      <c r="B287" s="32"/>
      <c r="C287" s="3">
        <v>4300</v>
      </c>
      <c r="D287" s="14" t="s">
        <v>53</v>
      </c>
      <c r="E287" s="90">
        <v>12</v>
      </c>
      <c r="F287" s="74"/>
    </row>
    <row r="288" spans="1:6" ht="12.75">
      <c r="A288" s="32"/>
      <c r="B288" s="32"/>
      <c r="C288" s="3">
        <v>4580</v>
      </c>
      <c r="D288" s="43" t="s">
        <v>389</v>
      </c>
      <c r="E288" s="90">
        <v>180</v>
      </c>
      <c r="F288" s="74"/>
    </row>
    <row r="289" spans="1:6" ht="12.75">
      <c r="A289" s="32"/>
      <c r="B289" s="32"/>
      <c r="C289" s="6">
        <v>4600</v>
      </c>
      <c r="D289" s="2" t="s">
        <v>374</v>
      </c>
      <c r="E289" s="90">
        <v>5600</v>
      </c>
      <c r="F289" s="74"/>
    </row>
    <row r="290" spans="1:6" ht="12.75">
      <c r="A290" s="32"/>
      <c r="B290" s="32"/>
      <c r="D290" s="2" t="s">
        <v>375</v>
      </c>
      <c r="E290" s="90"/>
      <c r="F290" s="74"/>
    </row>
    <row r="291" spans="1:6" ht="12.75">
      <c r="A291" s="32"/>
      <c r="B291" s="32"/>
      <c r="E291" s="84"/>
      <c r="F291" s="74"/>
    </row>
    <row r="292" spans="1:6" ht="12.75">
      <c r="A292" s="31" t="s">
        <v>139</v>
      </c>
      <c r="B292" s="31"/>
      <c r="C292" s="13"/>
      <c r="D292" s="25" t="s">
        <v>11</v>
      </c>
      <c r="E292" s="93">
        <f>E305+E330+E313+E293+E301+E318</f>
        <v>5987609.26</v>
      </c>
      <c r="F292" s="97"/>
    </row>
    <row r="293" spans="1:6" s="68" customFormat="1" ht="12.75">
      <c r="A293" s="101"/>
      <c r="B293" s="101" t="s">
        <v>317</v>
      </c>
      <c r="C293" s="102"/>
      <c r="D293" s="67" t="s">
        <v>2</v>
      </c>
      <c r="E293" s="94">
        <f>SUM(E294:E300)</f>
        <v>131550</v>
      </c>
      <c r="F293" s="114"/>
    </row>
    <row r="294" spans="1:6" ht="12.75">
      <c r="A294" s="31"/>
      <c r="B294" s="31"/>
      <c r="C294" s="56">
        <v>2540</v>
      </c>
      <c r="D294" s="59" t="s">
        <v>212</v>
      </c>
      <c r="E294" s="94">
        <v>129000</v>
      </c>
      <c r="F294" s="97"/>
    </row>
    <row r="295" spans="1:6" ht="12.75">
      <c r="A295" s="31"/>
      <c r="B295" s="31"/>
      <c r="C295" s="56"/>
      <c r="D295" s="59" t="s">
        <v>213</v>
      </c>
      <c r="E295" s="93"/>
      <c r="F295" s="97"/>
    </row>
    <row r="296" spans="1:6" ht="12.75">
      <c r="A296" s="31"/>
      <c r="B296" s="31"/>
      <c r="C296" s="6">
        <v>2830</v>
      </c>
      <c r="D296" t="s">
        <v>138</v>
      </c>
      <c r="E296" s="94">
        <v>1050</v>
      </c>
      <c r="F296" s="97"/>
    </row>
    <row r="297" spans="1:6" ht="12.75">
      <c r="A297" s="31"/>
      <c r="B297" s="31"/>
      <c r="D297" t="s">
        <v>144</v>
      </c>
      <c r="E297" s="93"/>
      <c r="F297" s="97"/>
    </row>
    <row r="298" spans="1:6" ht="12.75">
      <c r="A298" s="31"/>
      <c r="B298" s="31"/>
      <c r="D298" t="s">
        <v>195</v>
      </c>
      <c r="E298" s="93"/>
      <c r="F298" s="97"/>
    </row>
    <row r="299" spans="1:6" ht="12.75">
      <c r="A299" s="31"/>
      <c r="B299" s="31"/>
      <c r="D299" t="s">
        <v>194</v>
      </c>
      <c r="E299" s="93"/>
      <c r="F299" s="97"/>
    </row>
    <row r="300" spans="1:6" ht="12.75">
      <c r="A300" s="31"/>
      <c r="B300" s="31"/>
      <c r="C300" s="6">
        <v>4240</v>
      </c>
      <c r="D300" t="s">
        <v>285</v>
      </c>
      <c r="E300" s="94">
        <v>1500</v>
      </c>
      <c r="F300" s="97"/>
    </row>
    <row r="301" spans="1:6" ht="12.75">
      <c r="A301" s="31"/>
      <c r="B301" s="101" t="s">
        <v>344</v>
      </c>
      <c r="C301" s="56"/>
      <c r="D301" s="15" t="s">
        <v>345</v>
      </c>
      <c r="E301" s="94">
        <f>E302</f>
        <v>15500</v>
      </c>
      <c r="F301" s="97"/>
    </row>
    <row r="302" spans="1:6" ht="12.75">
      <c r="A302" s="31"/>
      <c r="B302" s="31"/>
      <c r="C302" s="9">
        <v>4330</v>
      </c>
      <c r="D302" s="2" t="s">
        <v>161</v>
      </c>
      <c r="E302" s="94">
        <v>15500</v>
      </c>
      <c r="F302" s="97"/>
    </row>
    <row r="303" spans="1:6" ht="12.75">
      <c r="A303" s="31"/>
      <c r="B303" s="31"/>
      <c r="D303" t="s">
        <v>162</v>
      </c>
      <c r="E303" s="93"/>
      <c r="F303" s="97"/>
    </row>
    <row r="304" spans="1:6" ht="12.75">
      <c r="A304" s="31"/>
      <c r="B304" s="31"/>
      <c r="C304" s="56"/>
      <c r="D304" s="59"/>
      <c r="E304" s="93"/>
      <c r="F304" s="97"/>
    </row>
    <row r="305" spans="1:6" ht="12.75">
      <c r="A305" s="55"/>
      <c r="B305" s="55" t="s">
        <v>237</v>
      </c>
      <c r="C305" s="56"/>
      <c r="D305" s="59" t="s">
        <v>234</v>
      </c>
      <c r="E305" s="91">
        <f>SUM(E306:E311)</f>
        <v>4243475</v>
      </c>
      <c r="F305" s="98"/>
    </row>
    <row r="306" spans="1:6" ht="12.75">
      <c r="A306" s="55"/>
      <c r="B306" s="55"/>
      <c r="C306" s="56">
        <v>2310</v>
      </c>
      <c r="D306" s="15" t="s">
        <v>330</v>
      </c>
      <c r="E306" s="91">
        <v>17616</v>
      </c>
      <c r="F306" s="98"/>
    </row>
    <row r="307" spans="1:6" ht="12.75">
      <c r="A307" s="55"/>
      <c r="B307" s="55"/>
      <c r="C307" s="56"/>
      <c r="D307" s="15" t="s">
        <v>249</v>
      </c>
      <c r="E307" s="91"/>
      <c r="F307" s="98"/>
    </row>
    <row r="308" spans="1:6" ht="12.75">
      <c r="A308" s="55"/>
      <c r="B308" s="55"/>
      <c r="C308" s="56"/>
      <c r="D308" s="15" t="s">
        <v>250</v>
      </c>
      <c r="E308" s="91"/>
      <c r="F308" s="98"/>
    </row>
    <row r="309" spans="1:6" ht="12.75">
      <c r="A309" s="31"/>
      <c r="B309" s="31"/>
      <c r="C309" s="56">
        <v>2540</v>
      </c>
      <c r="D309" s="59" t="s">
        <v>212</v>
      </c>
      <c r="E309" s="91">
        <v>4142785</v>
      </c>
      <c r="F309" s="97"/>
    </row>
    <row r="310" spans="1:6" ht="12.75">
      <c r="A310" s="31"/>
      <c r="B310" s="31"/>
      <c r="C310" s="56"/>
      <c r="D310" s="59" t="s">
        <v>213</v>
      </c>
      <c r="E310" s="93"/>
      <c r="F310" s="97"/>
    </row>
    <row r="311" spans="1:6" ht="12.75">
      <c r="A311" s="31"/>
      <c r="B311" s="31"/>
      <c r="C311" s="9">
        <v>4330</v>
      </c>
      <c r="D311" s="2" t="s">
        <v>161</v>
      </c>
      <c r="E311" s="94">
        <v>83074</v>
      </c>
      <c r="F311" s="97"/>
    </row>
    <row r="312" spans="1:6" s="2" customFormat="1" ht="12.75">
      <c r="A312" s="31"/>
      <c r="B312" s="31"/>
      <c r="C312" s="6"/>
      <c r="D312" t="s">
        <v>162</v>
      </c>
      <c r="E312" s="93"/>
      <c r="F312" s="97"/>
    </row>
    <row r="313" spans="1:6" ht="12.75">
      <c r="A313" s="55"/>
      <c r="B313" s="32" t="s">
        <v>273</v>
      </c>
      <c r="C313" s="56"/>
      <c r="D313" s="15" t="s">
        <v>274</v>
      </c>
      <c r="E313" s="91">
        <f>E317</f>
        <v>1580268.22</v>
      </c>
      <c r="F313" s="98"/>
    </row>
    <row r="314" spans="1:6" ht="12.75">
      <c r="A314" s="55"/>
      <c r="B314" s="55"/>
      <c r="C314" s="56"/>
      <c r="D314" s="15" t="s">
        <v>275</v>
      </c>
      <c r="E314" s="91"/>
      <c r="F314" s="98"/>
    </row>
    <row r="315" spans="1:6" ht="12.75">
      <c r="A315" s="55"/>
      <c r="B315" s="55"/>
      <c r="C315" s="56"/>
      <c r="D315" s="15" t="s">
        <v>276</v>
      </c>
      <c r="E315" s="91"/>
      <c r="F315" s="98"/>
    </row>
    <row r="316" spans="1:6" ht="12.75">
      <c r="A316" s="55"/>
      <c r="B316" s="55"/>
      <c r="C316" s="56"/>
      <c r="D316" s="15" t="s">
        <v>277</v>
      </c>
      <c r="E316" s="91"/>
      <c r="F316" s="98"/>
    </row>
    <row r="317" spans="1:6" ht="12.75">
      <c r="A317" s="55"/>
      <c r="B317" s="55"/>
      <c r="C317" s="56">
        <v>2540</v>
      </c>
      <c r="D317" s="59" t="s">
        <v>212</v>
      </c>
      <c r="E317" s="91">
        <v>1580268.22</v>
      </c>
      <c r="F317" s="98"/>
    </row>
    <row r="318" spans="1:6" ht="12.75">
      <c r="A318" s="55"/>
      <c r="B318" s="32" t="s">
        <v>380</v>
      </c>
      <c r="C318" s="56"/>
      <c r="D318" s="15" t="s">
        <v>378</v>
      </c>
      <c r="E318" s="91">
        <f>SUM(E321:E329)</f>
        <v>4516.04</v>
      </c>
      <c r="F318" s="98"/>
    </row>
    <row r="319" spans="1:6" ht="12.75">
      <c r="A319" s="55"/>
      <c r="B319" s="55"/>
      <c r="C319" s="56"/>
      <c r="D319" s="15" t="s">
        <v>381</v>
      </c>
      <c r="E319" s="91"/>
      <c r="F319" s="98"/>
    </row>
    <row r="320" spans="1:6" ht="12.75">
      <c r="A320" s="55"/>
      <c r="B320" s="55"/>
      <c r="C320" s="56"/>
      <c r="D320" s="15" t="s">
        <v>379</v>
      </c>
      <c r="E320" s="91"/>
      <c r="F320" s="98"/>
    </row>
    <row r="321" spans="1:6" ht="12.75">
      <c r="A321" s="55"/>
      <c r="B321" s="55"/>
      <c r="C321" s="6">
        <v>2830</v>
      </c>
      <c r="D321" t="s">
        <v>138</v>
      </c>
      <c r="E321" s="91">
        <v>1667.16</v>
      </c>
      <c r="F321" s="98"/>
    </row>
    <row r="322" spans="1:6" ht="12.75">
      <c r="A322" s="55"/>
      <c r="B322" s="55"/>
      <c r="D322" t="s">
        <v>144</v>
      </c>
      <c r="E322" s="91"/>
      <c r="F322" s="98"/>
    </row>
    <row r="323" spans="1:6" ht="12.75">
      <c r="A323" s="55"/>
      <c r="B323" s="55"/>
      <c r="D323" t="s">
        <v>195</v>
      </c>
      <c r="E323" s="91"/>
      <c r="F323" s="98"/>
    </row>
    <row r="324" spans="1:6" ht="12.75">
      <c r="A324" s="55"/>
      <c r="B324" s="55"/>
      <c r="D324" t="s">
        <v>194</v>
      </c>
      <c r="E324" s="91"/>
      <c r="F324" s="98"/>
    </row>
    <row r="325" spans="1:6" ht="12.75">
      <c r="A325" s="55"/>
      <c r="B325" s="55"/>
      <c r="C325" s="6">
        <v>4010</v>
      </c>
      <c r="D325" t="s">
        <v>44</v>
      </c>
      <c r="E325" s="91">
        <v>2365</v>
      </c>
      <c r="F325" s="98"/>
    </row>
    <row r="326" spans="1:6" ht="12.75">
      <c r="A326" s="55"/>
      <c r="B326" s="55"/>
      <c r="C326" s="6">
        <v>4110</v>
      </c>
      <c r="D326" t="s">
        <v>46</v>
      </c>
      <c r="E326" s="91">
        <v>406.55</v>
      </c>
      <c r="F326" s="98"/>
    </row>
    <row r="327" spans="1:6" ht="12.75">
      <c r="A327" s="55"/>
      <c r="B327" s="55"/>
      <c r="C327" s="6">
        <v>4120</v>
      </c>
      <c r="D327" t="s">
        <v>348</v>
      </c>
      <c r="E327" s="91">
        <v>58.99</v>
      </c>
      <c r="F327" s="98"/>
    </row>
    <row r="328" spans="1:6" ht="12.75">
      <c r="A328" s="55"/>
      <c r="B328" s="55"/>
      <c r="C328" s="6">
        <v>4240</v>
      </c>
      <c r="D328" t="s">
        <v>285</v>
      </c>
      <c r="E328" s="91">
        <v>0</v>
      </c>
      <c r="F328" s="98"/>
    </row>
    <row r="329" spans="1:6" ht="12.75">
      <c r="A329" s="55"/>
      <c r="B329" s="55"/>
      <c r="C329" s="6">
        <v>4710</v>
      </c>
      <c r="D329" t="s">
        <v>341</v>
      </c>
      <c r="E329" s="91">
        <v>18.34</v>
      </c>
      <c r="F329" s="98"/>
    </row>
    <row r="330" spans="1:6" ht="12.75">
      <c r="A330" s="32"/>
      <c r="B330" s="32" t="s">
        <v>157</v>
      </c>
      <c r="C330" s="3"/>
      <c r="D330" s="15" t="s">
        <v>1</v>
      </c>
      <c r="E330" s="90">
        <f>SUM(E331:E341)</f>
        <v>12300</v>
      </c>
      <c r="F330" s="74"/>
    </row>
    <row r="331" spans="1:6" ht="12.75">
      <c r="A331" s="32"/>
      <c r="B331" s="32"/>
      <c r="C331" s="6">
        <v>2360</v>
      </c>
      <c r="D331" t="s">
        <v>241</v>
      </c>
      <c r="E331" s="90">
        <v>5000</v>
      </c>
      <c r="F331" s="74"/>
    </row>
    <row r="332" spans="1:6" ht="12.75">
      <c r="A332" s="32"/>
      <c r="B332" s="32"/>
      <c r="D332" t="s">
        <v>242</v>
      </c>
      <c r="E332" s="90"/>
      <c r="F332" s="74"/>
    </row>
    <row r="333" spans="1:6" ht="12.75">
      <c r="A333" s="32"/>
      <c r="B333" s="32"/>
      <c r="D333" t="s">
        <v>243</v>
      </c>
      <c r="E333" s="90"/>
      <c r="F333" s="74"/>
    </row>
    <row r="334" spans="1:6" ht="12.75">
      <c r="A334" s="32"/>
      <c r="B334" s="32"/>
      <c r="D334" t="s">
        <v>244</v>
      </c>
      <c r="E334" s="90"/>
      <c r="F334" s="74"/>
    </row>
    <row r="335" spans="1:6" ht="12.75">
      <c r="A335" s="32"/>
      <c r="B335" s="32"/>
      <c r="D335" t="s">
        <v>245</v>
      </c>
      <c r="E335" s="90"/>
      <c r="F335" s="74"/>
    </row>
    <row r="336" spans="1:6" ht="12.75">
      <c r="A336" s="32"/>
      <c r="B336" s="32"/>
      <c r="C336" s="6">
        <v>4110</v>
      </c>
      <c r="D336" t="s">
        <v>46</v>
      </c>
      <c r="E336" s="90">
        <v>0</v>
      </c>
      <c r="F336" s="74"/>
    </row>
    <row r="337" spans="1:6" ht="12.75">
      <c r="A337" s="32"/>
      <c r="B337" s="32"/>
      <c r="C337" s="6">
        <v>4170</v>
      </c>
      <c r="D337" t="s">
        <v>164</v>
      </c>
      <c r="E337" s="90">
        <v>800</v>
      </c>
      <c r="F337" s="74"/>
    </row>
    <row r="338" spans="1:6" ht="12.75">
      <c r="A338" s="32"/>
      <c r="B338" s="32"/>
      <c r="C338" s="6">
        <v>4190</v>
      </c>
      <c r="D338" t="s">
        <v>296</v>
      </c>
      <c r="E338" s="90">
        <v>1000</v>
      </c>
      <c r="F338" s="74"/>
    </row>
    <row r="339" spans="1:6" ht="12.75">
      <c r="A339" s="32"/>
      <c r="B339" s="32"/>
      <c r="C339" s="6">
        <v>4210</v>
      </c>
      <c r="D339" s="2" t="s">
        <v>50</v>
      </c>
      <c r="E339" s="90">
        <v>3000</v>
      </c>
      <c r="F339" s="74"/>
    </row>
    <row r="340" spans="1:6" ht="12.75">
      <c r="A340" s="32"/>
      <c r="B340" s="32"/>
      <c r="C340" s="6">
        <v>4220</v>
      </c>
      <c r="D340" t="s">
        <v>59</v>
      </c>
      <c r="E340" s="90">
        <v>1000</v>
      </c>
      <c r="F340" s="74"/>
    </row>
    <row r="341" spans="1:6" ht="13.5" customHeight="1">
      <c r="A341" s="32"/>
      <c r="B341" s="32"/>
      <c r="C341" s="3">
        <v>4300</v>
      </c>
      <c r="D341" s="14" t="s">
        <v>53</v>
      </c>
      <c r="E341" s="90">
        <v>1500</v>
      </c>
      <c r="F341" s="74"/>
    </row>
    <row r="342" spans="1:6" ht="12.75">
      <c r="A342" s="32"/>
      <c r="B342" s="32"/>
      <c r="C342" s="3"/>
      <c r="D342" s="14"/>
      <c r="E342" s="90"/>
      <c r="F342" s="74"/>
    </row>
    <row r="343" spans="1:5" ht="12.75">
      <c r="A343" s="31" t="s">
        <v>127</v>
      </c>
      <c r="B343" s="31"/>
      <c r="C343" s="7"/>
      <c r="D343" s="5" t="s">
        <v>28</v>
      </c>
      <c r="E343" s="85">
        <f>E352+E366+E344+E377</f>
        <v>470611</v>
      </c>
    </row>
    <row r="344" spans="1:6" ht="12.75">
      <c r="A344" s="42"/>
      <c r="B344" s="42" t="s">
        <v>175</v>
      </c>
      <c r="C344" s="9"/>
      <c r="D344" s="2" t="s">
        <v>176</v>
      </c>
      <c r="E344" s="86">
        <f>SUM(E345:E351)</f>
        <v>9000</v>
      </c>
      <c r="F344" s="78"/>
    </row>
    <row r="345" spans="1:6" ht="12.75">
      <c r="A345" s="42"/>
      <c r="B345" s="42"/>
      <c r="C345" s="6">
        <v>2360</v>
      </c>
      <c r="D345" t="s">
        <v>241</v>
      </c>
      <c r="E345" s="86">
        <v>5000</v>
      </c>
      <c r="F345" s="78"/>
    </row>
    <row r="346" spans="1:6" ht="12.75">
      <c r="A346" s="42"/>
      <c r="B346" s="42"/>
      <c r="D346" t="s">
        <v>242</v>
      </c>
      <c r="E346" s="86"/>
      <c r="F346" s="78"/>
    </row>
    <row r="347" spans="1:6" ht="12.75">
      <c r="A347" s="42"/>
      <c r="B347" s="42"/>
      <c r="D347" t="s">
        <v>243</v>
      </c>
      <c r="E347" s="86"/>
      <c r="F347" s="78"/>
    </row>
    <row r="348" spans="1:6" ht="12.75">
      <c r="A348" s="42"/>
      <c r="B348" s="42"/>
      <c r="D348" t="s">
        <v>244</v>
      </c>
      <c r="E348" s="86"/>
      <c r="F348" s="78"/>
    </row>
    <row r="349" spans="1:6" ht="12.75">
      <c r="A349" s="42"/>
      <c r="B349" s="42"/>
      <c r="D349" t="s">
        <v>245</v>
      </c>
      <c r="E349" s="86"/>
      <c r="F349" s="78"/>
    </row>
    <row r="350" spans="1:6" ht="12.75">
      <c r="A350" s="42"/>
      <c r="B350" s="42"/>
      <c r="C350" s="6">
        <v>4210</v>
      </c>
      <c r="D350" s="2" t="s">
        <v>50</v>
      </c>
      <c r="E350" s="86">
        <v>3000</v>
      </c>
      <c r="F350" s="78"/>
    </row>
    <row r="351" spans="1:6" ht="12.75">
      <c r="A351" s="42"/>
      <c r="B351" s="42"/>
      <c r="C351" s="3">
        <v>4300</v>
      </c>
      <c r="D351" s="14" t="s">
        <v>53</v>
      </c>
      <c r="E351" s="86">
        <v>1000</v>
      </c>
      <c r="F351" s="78"/>
    </row>
    <row r="352" spans="1:5" ht="12.75">
      <c r="A352" s="32"/>
      <c r="B352" s="32" t="s">
        <v>118</v>
      </c>
      <c r="D352" s="2" t="s">
        <v>29</v>
      </c>
      <c r="E352" s="82">
        <f>SUM(E353:E365)</f>
        <v>383572</v>
      </c>
    </row>
    <row r="353" spans="1:6" ht="12.75">
      <c r="A353" s="32"/>
      <c r="B353" s="32"/>
      <c r="C353" s="6">
        <v>2360</v>
      </c>
      <c r="D353" t="s">
        <v>241</v>
      </c>
      <c r="E353" s="82">
        <v>110000</v>
      </c>
      <c r="F353"/>
    </row>
    <row r="354" spans="1:6" ht="12.75">
      <c r="A354" s="32"/>
      <c r="B354" s="32"/>
      <c r="D354" t="s">
        <v>242</v>
      </c>
      <c r="F354"/>
    </row>
    <row r="355" spans="1:6" ht="12.75">
      <c r="A355" s="32"/>
      <c r="B355" s="32"/>
      <c r="D355" t="s">
        <v>243</v>
      </c>
      <c r="F355"/>
    </row>
    <row r="356" spans="1:6" ht="12.75">
      <c r="A356" s="32"/>
      <c r="B356" s="32"/>
      <c r="D356" t="s">
        <v>244</v>
      </c>
      <c r="F356"/>
    </row>
    <row r="357" spans="1:6" ht="12.75">
      <c r="A357" s="32"/>
      <c r="B357" s="32"/>
      <c r="D357" t="s">
        <v>245</v>
      </c>
      <c r="F357"/>
    </row>
    <row r="358" spans="1:6" ht="12.75">
      <c r="A358" s="32"/>
      <c r="B358" s="32"/>
      <c r="C358" s="6">
        <v>4110</v>
      </c>
      <c r="D358" t="s">
        <v>46</v>
      </c>
      <c r="E358" s="82">
        <v>410</v>
      </c>
      <c r="F358"/>
    </row>
    <row r="359" spans="1:6" ht="12.75">
      <c r="A359" s="32"/>
      <c r="B359" s="32"/>
      <c r="C359" s="6">
        <v>4120</v>
      </c>
      <c r="D359" t="s">
        <v>348</v>
      </c>
      <c r="E359" s="82">
        <v>100</v>
      </c>
      <c r="F359"/>
    </row>
    <row r="360" spans="1:6" ht="12.75">
      <c r="A360" s="32"/>
      <c r="B360" s="32"/>
      <c r="C360" s="6">
        <v>4170</v>
      </c>
      <c r="D360" t="s">
        <v>164</v>
      </c>
      <c r="E360" s="82">
        <v>55000</v>
      </c>
      <c r="F360"/>
    </row>
    <row r="361" spans="1:6" ht="12.75">
      <c r="A361" s="32"/>
      <c r="B361" s="32"/>
      <c r="C361" s="6">
        <v>4190</v>
      </c>
      <c r="D361" t="s">
        <v>296</v>
      </c>
      <c r="E361" s="82">
        <v>7000</v>
      </c>
      <c r="F361"/>
    </row>
    <row r="362" spans="1:6" ht="12.75">
      <c r="A362" s="32"/>
      <c r="B362" s="32"/>
      <c r="C362" s="6">
        <v>4210</v>
      </c>
      <c r="D362" s="2" t="s">
        <v>50</v>
      </c>
      <c r="E362" s="82">
        <v>22562</v>
      </c>
      <c r="F362"/>
    </row>
    <row r="363" spans="1:6" ht="12.75">
      <c r="A363" s="32"/>
      <c r="B363" s="32"/>
      <c r="C363" s="6">
        <v>4220</v>
      </c>
      <c r="D363" t="s">
        <v>59</v>
      </c>
      <c r="E363" s="82">
        <v>17000</v>
      </c>
      <c r="F363"/>
    </row>
    <row r="364" spans="1:6" ht="12.75">
      <c r="A364" s="32"/>
      <c r="B364" s="32"/>
      <c r="C364" s="3">
        <v>4300</v>
      </c>
      <c r="D364" s="14" t="s">
        <v>53</v>
      </c>
      <c r="E364" s="82">
        <v>165000</v>
      </c>
      <c r="F364"/>
    </row>
    <row r="365" spans="1:6" ht="12.75">
      <c r="A365" s="32"/>
      <c r="B365" s="32"/>
      <c r="C365" s="3">
        <v>4610</v>
      </c>
      <c r="D365" s="15" t="s">
        <v>202</v>
      </c>
      <c r="E365" s="82">
        <v>6500</v>
      </c>
      <c r="F365"/>
    </row>
    <row r="366" spans="1:6" ht="12.75">
      <c r="A366" s="32"/>
      <c r="B366" s="32" t="s">
        <v>149</v>
      </c>
      <c r="D366" t="s">
        <v>1</v>
      </c>
      <c r="E366" s="82">
        <f>SUM(E367:E375)</f>
        <v>68039</v>
      </c>
      <c r="F366"/>
    </row>
    <row r="367" spans="1:6" ht="12.75">
      <c r="A367" s="32"/>
      <c r="B367" s="32"/>
      <c r="C367" s="6">
        <v>2360</v>
      </c>
      <c r="D367" t="s">
        <v>241</v>
      </c>
      <c r="E367" s="82">
        <v>20000</v>
      </c>
      <c r="F367"/>
    </row>
    <row r="368" spans="1:6" ht="12.75">
      <c r="A368" s="32"/>
      <c r="B368" s="32"/>
      <c r="D368" t="s">
        <v>242</v>
      </c>
      <c r="F368"/>
    </row>
    <row r="369" spans="1:4" ht="12.75">
      <c r="A369" s="32"/>
      <c r="B369" s="32"/>
      <c r="D369" t="s">
        <v>243</v>
      </c>
    </row>
    <row r="370" spans="1:4" ht="12.75">
      <c r="A370" s="32"/>
      <c r="B370" s="32"/>
      <c r="D370" t="s">
        <v>244</v>
      </c>
    </row>
    <row r="371" spans="1:4" ht="12.75">
      <c r="A371" s="32"/>
      <c r="B371" s="32"/>
      <c r="D371" t="s">
        <v>245</v>
      </c>
    </row>
    <row r="372" spans="1:5" ht="12.75">
      <c r="A372" s="32"/>
      <c r="B372" s="32"/>
      <c r="C372" s="6">
        <v>4210</v>
      </c>
      <c r="D372" s="2" t="s">
        <v>50</v>
      </c>
      <c r="E372" s="82">
        <v>1839</v>
      </c>
    </row>
    <row r="373" spans="1:5" ht="12.75">
      <c r="A373" s="32"/>
      <c r="B373" s="32"/>
      <c r="C373" s="6">
        <v>4220</v>
      </c>
      <c r="D373" t="s">
        <v>59</v>
      </c>
      <c r="E373" s="82">
        <v>2000</v>
      </c>
    </row>
    <row r="374" spans="1:5" ht="12.75">
      <c r="A374" s="32"/>
      <c r="B374" s="32"/>
      <c r="C374" s="3">
        <v>4300</v>
      </c>
      <c r="D374" s="14" t="s">
        <v>53</v>
      </c>
      <c r="E374" s="82">
        <v>44000</v>
      </c>
    </row>
    <row r="375" spans="1:5" ht="12.75">
      <c r="A375" s="32"/>
      <c r="B375" s="32"/>
      <c r="C375" s="3">
        <v>4430</v>
      </c>
      <c r="D375" s="43" t="s">
        <v>159</v>
      </c>
      <c r="E375" s="82">
        <v>200</v>
      </c>
    </row>
    <row r="376" spans="1:4" ht="12.75">
      <c r="A376" s="32"/>
      <c r="B376" s="32"/>
      <c r="C376" s="3"/>
      <c r="D376" s="43"/>
    </row>
    <row r="377" spans="1:5" ht="12.75">
      <c r="A377" s="32"/>
      <c r="B377" s="32" t="s">
        <v>149</v>
      </c>
      <c r="D377" t="s">
        <v>387</v>
      </c>
      <c r="E377" s="82">
        <f>E379</f>
        <v>10000</v>
      </c>
    </row>
    <row r="378" spans="1:4" ht="12.75">
      <c r="A378" s="32"/>
      <c r="B378" s="32"/>
      <c r="D378" t="s">
        <v>384</v>
      </c>
    </row>
    <row r="379" spans="1:5" ht="12.75">
      <c r="A379" s="32"/>
      <c r="B379" s="32"/>
      <c r="C379" s="3">
        <v>4300</v>
      </c>
      <c r="D379" s="14" t="s">
        <v>53</v>
      </c>
      <c r="E379" s="82">
        <v>10000</v>
      </c>
    </row>
    <row r="380" spans="1:4" ht="12.75">
      <c r="A380" s="32"/>
      <c r="B380" s="32"/>
      <c r="C380" s="3"/>
      <c r="D380" s="14"/>
    </row>
    <row r="381" spans="1:6" ht="12.75">
      <c r="A381" s="31" t="s">
        <v>154</v>
      </c>
      <c r="B381" s="31"/>
      <c r="C381" s="13"/>
      <c r="D381" s="40" t="s">
        <v>151</v>
      </c>
      <c r="E381" s="85">
        <f>E388+E382</f>
        <v>53000</v>
      </c>
      <c r="F381" s="75"/>
    </row>
    <row r="382" spans="1:6" s="68" customFormat="1" ht="12.75">
      <c r="A382" s="101"/>
      <c r="B382" s="101" t="s">
        <v>292</v>
      </c>
      <c r="C382" s="102"/>
      <c r="D382" s="104" t="s">
        <v>293</v>
      </c>
      <c r="E382" s="95">
        <f>E383</f>
        <v>2000</v>
      </c>
      <c r="F382" s="99"/>
    </row>
    <row r="383" spans="1:6" s="68" customFormat="1" ht="12.75">
      <c r="A383" s="101"/>
      <c r="B383" s="101"/>
      <c r="C383" s="6">
        <v>2360</v>
      </c>
      <c r="D383" t="s">
        <v>241</v>
      </c>
      <c r="E383" s="95">
        <v>2000</v>
      </c>
      <c r="F383" s="99"/>
    </row>
    <row r="384" spans="1:6" s="68" customFormat="1" ht="12.75">
      <c r="A384" s="101"/>
      <c r="B384" s="101"/>
      <c r="C384" s="6"/>
      <c r="D384" t="s">
        <v>242</v>
      </c>
      <c r="E384" s="95"/>
      <c r="F384" s="99"/>
    </row>
    <row r="385" spans="1:6" ht="12.75">
      <c r="A385" s="31"/>
      <c r="B385" s="31"/>
      <c r="D385" t="s">
        <v>243</v>
      </c>
      <c r="E385" s="85"/>
      <c r="F385" s="75"/>
    </row>
    <row r="386" spans="1:6" ht="12.75">
      <c r="A386" s="31"/>
      <c r="B386" s="31"/>
      <c r="D386" t="s">
        <v>244</v>
      </c>
      <c r="E386" s="85"/>
      <c r="F386" s="75"/>
    </row>
    <row r="387" spans="1:6" ht="12.75">
      <c r="A387" s="31"/>
      <c r="B387" s="31"/>
      <c r="D387" t="s">
        <v>245</v>
      </c>
      <c r="E387" s="85"/>
      <c r="F387" s="75"/>
    </row>
    <row r="388" spans="1:5" ht="12.75">
      <c r="A388" s="32"/>
      <c r="B388" s="32" t="s">
        <v>177</v>
      </c>
      <c r="C388" s="3"/>
      <c r="D388" s="43" t="s">
        <v>1</v>
      </c>
      <c r="E388" s="82">
        <f>SUM(E389:E398)</f>
        <v>51000</v>
      </c>
    </row>
    <row r="389" spans="1:5" ht="12.75">
      <c r="A389" s="32"/>
      <c r="B389" s="32"/>
      <c r="C389" s="6">
        <v>2360</v>
      </c>
      <c r="D389" t="s">
        <v>241</v>
      </c>
      <c r="E389" s="82">
        <v>40000</v>
      </c>
    </row>
    <row r="390" spans="1:4" ht="12.75">
      <c r="A390" s="32"/>
      <c r="B390" s="32"/>
      <c r="D390" t="s">
        <v>242</v>
      </c>
    </row>
    <row r="391" spans="1:4" ht="12.75">
      <c r="A391" s="32"/>
      <c r="B391" s="32"/>
      <c r="D391" t="s">
        <v>243</v>
      </c>
    </row>
    <row r="392" spans="1:4" ht="12.75">
      <c r="A392" s="32"/>
      <c r="B392" s="32"/>
      <c r="D392" t="s">
        <v>244</v>
      </c>
    </row>
    <row r="393" spans="1:4" ht="12.75">
      <c r="A393" s="32"/>
      <c r="B393" s="32"/>
      <c r="D393" t="s">
        <v>245</v>
      </c>
    </row>
    <row r="394" spans="1:5" ht="12.75">
      <c r="A394" s="32"/>
      <c r="B394" s="32"/>
      <c r="C394" s="6">
        <v>4170</v>
      </c>
      <c r="D394" t="s">
        <v>164</v>
      </c>
      <c r="E394" s="82">
        <v>1000</v>
      </c>
    </row>
    <row r="395" spans="1:5" ht="12.75">
      <c r="A395" s="32"/>
      <c r="B395" s="32"/>
      <c r="C395" s="6">
        <v>4190</v>
      </c>
      <c r="D395" t="s">
        <v>296</v>
      </c>
      <c r="E395" s="82">
        <v>1000</v>
      </c>
    </row>
    <row r="396" spans="1:5" ht="12.75">
      <c r="A396" s="32"/>
      <c r="B396" s="32"/>
      <c r="C396" s="6">
        <v>4210</v>
      </c>
      <c r="D396" s="2" t="s">
        <v>50</v>
      </c>
      <c r="E396" s="82">
        <v>3000</v>
      </c>
    </row>
    <row r="397" spans="1:5" ht="12.75">
      <c r="A397" s="32"/>
      <c r="B397" s="32"/>
      <c r="C397" s="6">
        <v>4220</v>
      </c>
      <c r="D397" s="2" t="s">
        <v>59</v>
      </c>
      <c r="E397" s="82">
        <v>1000</v>
      </c>
    </row>
    <row r="398" spans="1:5" ht="12.75">
      <c r="A398" s="32"/>
      <c r="B398" s="32"/>
      <c r="C398" s="3">
        <v>4300</v>
      </c>
      <c r="D398" s="14" t="s">
        <v>53</v>
      </c>
      <c r="E398" s="82">
        <v>5000</v>
      </c>
    </row>
    <row r="399" spans="1:4" ht="12.75">
      <c r="A399" s="32"/>
      <c r="B399" s="32"/>
      <c r="C399" s="3"/>
      <c r="D399" s="43"/>
    </row>
    <row r="400" spans="1:6" s="51" customFormat="1" ht="12.75">
      <c r="A400" s="48" t="s">
        <v>325</v>
      </c>
      <c r="B400" s="48"/>
      <c r="C400" s="49"/>
      <c r="D400" s="50" t="s">
        <v>314</v>
      </c>
      <c r="E400" s="87">
        <f>E401</f>
        <v>1000</v>
      </c>
      <c r="F400" s="77"/>
    </row>
    <row r="401" spans="1:5" ht="12.75">
      <c r="A401" s="32"/>
      <c r="B401" s="32" t="s">
        <v>304</v>
      </c>
      <c r="C401" s="3"/>
      <c r="D401" s="43" t="s">
        <v>1</v>
      </c>
      <c r="E401" s="82">
        <f>E402</f>
        <v>1000</v>
      </c>
    </row>
    <row r="402" spans="1:5" ht="12.75">
      <c r="A402" s="32"/>
      <c r="B402" s="32"/>
      <c r="C402" s="6">
        <v>2360</v>
      </c>
      <c r="D402" t="s">
        <v>241</v>
      </c>
      <c r="E402" s="82">
        <v>1000</v>
      </c>
    </row>
    <row r="403" spans="1:4" ht="12.75">
      <c r="A403" s="32"/>
      <c r="B403" s="32"/>
      <c r="D403" t="s">
        <v>242</v>
      </c>
    </row>
    <row r="404" spans="1:4" ht="12.75">
      <c r="A404" s="32"/>
      <c r="B404" s="32"/>
      <c r="D404" t="s">
        <v>243</v>
      </c>
    </row>
    <row r="405" spans="1:4" ht="12.75">
      <c r="A405" s="32"/>
      <c r="B405" s="32"/>
      <c r="D405" t="s">
        <v>244</v>
      </c>
    </row>
    <row r="406" spans="1:4" ht="12.75">
      <c r="A406" s="32"/>
      <c r="B406" s="32"/>
      <c r="D406" t="s">
        <v>245</v>
      </c>
    </row>
    <row r="407" spans="1:2" ht="12.75">
      <c r="A407" s="32"/>
      <c r="B407" s="32"/>
    </row>
    <row r="408" spans="1:6" ht="12.75">
      <c r="A408" s="48" t="s">
        <v>302</v>
      </c>
      <c r="B408" s="48"/>
      <c r="C408" s="52"/>
      <c r="D408" s="51" t="s">
        <v>303</v>
      </c>
      <c r="E408" s="87">
        <f>E416+E409+E411</f>
        <v>267794.2</v>
      </c>
      <c r="F408" s="77"/>
    </row>
    <row r="409" spans="1:6" ht="12.75">
      <c r="A409" s="48"/>
      <c r="B409" s="48" t="s">
        <v>309</v>
      </c>
      <c r="C409" s="52"/>
      <c r="D409" s="51" t="s">
        <v>310</v>
      </c>
      <c r="E409" s="87">
        <f>E410</f>
        <v>1000</v>
      </c>
      <c r="F409" s="77"/>
    </row>
    <row r="410" spans="1:6" ht="12.75">
      <c r="A410" s="48"/>
      <c r="B410" s="48"/>
      <c r="C410" s="3">
        <v>4300</v>
      </c>
      <c r="D410" s="14" t="s">
        <v>53</v>
      </c>
      <c r="E410" s="95">
        <v>1000</v>
      </c>
      <c r="F410" s="77"/>
    </row>
    <row r="411" spans="1:6" ht="12.75">
      <c r="A411" s="48"/>
      <c r="B411" s="48" t="s">
        <v>309</v>
      </c>
      <c r="C411" s="52"/>
      <c r="D411" s="51" t="s">
        <v>364</v>
      </c>
      <c r="E411" s="87">
        <f>SUM(E412:E414)</f>
        <v>794.2</v>
      </c>
      <c r="F411" s="77"/>
    </row>
    <row r="412" spans="1:6" ht="12.75">
      <c r="A412" s="48"/>
      <c r="B412" s="48"/>
      <c r="C412" s="6">
        <v>4010</v>
      </c>
      <c r="D412" t="s">
        <v>44</v>
      </c>
      <c r="E412" s="95">
        <v>662</v>
      </c>
      <c r="F412" s="77"/>
    </row>
    <row r="413" spans="1:6" ht="12.75">
      <c r="A413" s="48"/>
      <c r="B413" s="48"/>
      <c r="C413" s="6">
        <v>4110</v>
      </c>
      <c r="D413" t="s">
        <v>46</v>
      </c>
      <c r="E413" s="95">
        <v>114.2</v>
      </c>
      <c r="F413" s="77"/>
    </row>
    <row r="414" spans="1:6" ht="12.75">
      <c r="A414" s="48"/>
      <c r="B414" s="48"/>
      <c r="C414" s="6">
        <v>4120</v>
      </c>
      <c r="D414" t="s">
        <v>348</v>
      </c>
      <c r="E414" s="95">
        <v>18</v>
      </c>
      <c r="F414" s="77"/>
    </row>
    <row r="415" spans="1:6" ht="12.75">
      <c r="A415" s="48"/>
      <c r="B415" s="48"/>
      <c r="C415" s="3"/>
      <c r="D415" s="14"/>
      <c r="E415" s="95"/>
      <c r="F415" s="77"/>
    </row>
    <row r="416" spans="1:5" ht="12.75">
      <c r="A416" s="32"/>
      <c r="B416" s="32" t="s">
        <v>346</v>
      </c>
      <c r="D416" s="2" t="s">
        <v>347</v>
      </c>
      <c r="E416" s="82">
        <f>SUM(E417:E420)</f>
        <v>266000</v>
      </c>
    </row>
    <row r="417" spans="1:5" ht="12.75">
      <c r="A417" s="32"/>
      <c r="B417" s="32"/>
      <c r="C417" s="6">
        <v>2830</v>
      </c>
      <c r="D417" t="s">
        <v>138</v>
      </c>
      <c r="E417" s="82">
        <v>266000</v>
      </c>
    </row>
    <row r="418" spans="1:4" ht="12.75">
      <c r="A418" s="32"/>
      <c r="B418" s="32"/>
      <c r="D418" t="s">
        <v>144</v>
      </c>
    </row>
    <row r="419" spans="1:4" ht="12.75">
      <c r="A419" s="32"/>
      <c r="B419" s="32"/>
      <c r="D419" t="s">
        <v>195</v>
      </c>
    </row>
    <row r="420" spans="1:6" ht="12.75">
      <c r="A420" s="32"/>
      <c r="B420" s="32"/>
      <c r="D420" t="s">
        <v>194</v>
      </c>
      <c r="F420"/>
    </row>
    <row r="421" spans="1:6" ht="12.75">
      <c r="A421" s="32"/>
      <c r="B421" s="32"/>
      <c r="F421"/>
    </row>
    <row r="422" spans="1:6" ht="12.75">
      <c r="A422" s="7">
        <v>854</v>
      </c>
      <c r="B422" s="7"/>
      <c r="C422" s="7"/>
      <c r="D422" s="5" t="s">
        <v>57</v>
      </c>
      <c r="E422" s="85">
        <f>E423+E430+E427+E425</f>
        <v>374465.99</v>
      </c>
      <c r="F422"/>
    </row>
    <row r="423" spans="1:6" ht="12.75">
      <c r="A423" s="7"/>
      <c r="B423" s="32" t="s">
        <v>305</v>
      </c>
      <c r="C423" s="3"/>
      <c r="D423" s="43" t="s">
        <v>306</v>
      </c>
      <c r="E423" s="82">
        <f>E424</f>
        <v>149000</v>
      </c>
      <c r="F423"/>
    </row>
    <row r="424" spans="1:6" ht="12.75">
      <c r="A424" s="7"/>
      <c r="B424" s="32"/>
      <c r="C424" s="56">
        <v>2540</v>
      </c>
      <c r="D424" s="59" t="s">
        <v>212</v>
      </c>
      <c r="E424" s="82">
        <v>149000</v>
      </c>
      <c r="F424"/>
    </row>
    <row r="425" spans="1:6" ht="12.75">
      <c r="A425" s="32"/>
      <c r="B425" s="32" t="s">
        <v>173</v>
      </c>
      <c r="C425" s="3"/>
      <c r="D425" s="15" t="s">
        <v>307</v>
      </c>
      <c r="E425" s="82">
        <f>E426</f>
        <v>14665.99</v>
      </c>
      <c r="F425"/>
    </row>
    <row r="426" spans="1:6" ht="12.75">
      <c r="A426" s="7"/>
      <c r="B426" s="32"/>
      <c r="C426" s="56">
        <v>3260</v>
      </c>
      <c r="D426" s="15" t="s">
        <v>390</v>
      </c>
      <c r="E426" s="82">
        <v>14665.99</v>
      </c>
      <c r="F426"/>
    </row>
    <row r="427" spans="1:6" ht="12.75">
      <c r="A427" s="7"/>
      <c r="B427" s="32" t="s">
        <v>354</v>
      </c>
      <c r="C427" s="56"/>
      <c r="D427" s="15" t="s">
        <v>355</v>
      </c>
      <c r="E427" s="82">
        <f>E429</f>
        <v>88800</v>
      </c>
      <c r="F427"/>
    </row>
    <row r="428" spans="1:6" ht="12.75">
      <c r="A428" s="7"/>
      <c r="B428" s="32"/>
      <c r="C428" s="56"/>
      <c r="D428" s="15" t="s">
        <v>356</v>
      </c>
      <c r="F428"/>
    </row>
    <row r="429" spans="1:6" ht="12.75">
      <c r="A429" s="7"/>
      <c r="B429" s="32"/>
      <c r="C429" s="6">
        <v>3240</v>
      </c>
      <c r="D429" t="s">
        <v>163</v>
      </c>
      <c r="E429" s="82">
        <v>88800</v>
      </c>
      <c r="F429"/>
    </row>
    <row r="430" spans="1:6" ht="12.75">
      <c r="A430" s="7"/>
      <c r="B430" s="69">
        <v>85495</v>
      </c>
      <c r="D430" t="s">
        <v>318</v>
      </c>
      <c r="E430" s="90">
        <f>E431</f>
        <v>122000</v>
      </c>
      <c r="F430"/>
    </row>
    <row r="431" spans="1:6" ht="12.75">
      <c r="A431" s="7"/>
      <c r="B431" s="7"/>
      <c r="C431" s="6">
        <v>2360</v>
      </c>
      <c r="D431" t="s">
        <v>241</v>
      </c>
      <c r="E431" s="90">
        <v>122000</v>
      </c>
      <c r="F431"/>
    </row>
    <row r="432" spans="1:6" ht="12.75">
      <c r="A432" s="7"/>
      <c r="B432" s="7"/>
      <c r="D432" t="s">
        <v>242</v>
      </c>
      <c r="E432" s="90"/>
      <c r="F432"/>
    </row>
    <row r="433" spans="1:6" ht="12.75">
      <c r="A433" s="7"/>
      <c r="B433" s="7"/>
      <c r="D433" t="s">
        <v>243</v>
      </c>
      <c r="E433" s="90"/>
      <c r="F433"/>
    </row>
    <row r="434" spans="1:6" ht="12.75">
      <c r="A434" s="7"/>
      <c r="B434" s="7"/>
      <c r="D434" t="s">
        <v>244</v>
      </c>
      <c r="E434" s="90"/>
      <c r="F434"/>
    </row>
    <row r="435" spans="1:6" ht="12.75">
      <c r="A435" s="7"/>
      <c r="B435" s="7"/>
      <c r="D435" t="s">
        <v>245</v>
      </c>
      <c r="E435" s="90"/>
      <c r="F435"/>
    </row>
    <row r="436" spans="1:6" ht="12.75">
      <c r="A436" s="7"/>
      <c r="B436" s="7"/>
      <c r="E436" s="90"/>
      <c r="F436"/>
    </row>
    <row r="437" spans="1:6" ht="12.75">
      <c r="A437" s="24" t="s">
        <v>70</v>
      </c>
      <c r="B437" s="31"/>
      <c r="C437" s="13"/>
      <c r="D437" s="40" t="s">
        <v>62</v>
      </c>
      <c r="E437" s="85">
        <f>E438</f>
        <v>66100</v>
      </c>
      <c r="F437"/>
    </row>
    <row r="438" spans="1:5" ht="12.75">
      <c r="A438" s="23"/>
      <c r="B438" s="32" t="s">
        <v>169</v>
      </c>
      <c r="C438" s="3"/>
      <c r="D438" s="14" t="s">
        <v>170</v>
      </c>
      <c r="E438" s="82">
        <f>SUM(E439:E454)</f>
        <v>66100</v>
      </c>
    </row>
    <row r="439" spans="1:6" ht="12.75">
      <c r="A439" s="23"/>
      <c r="B439" s="32"/>
      <c r="C439" s="6">
        <v>2360</v>
      </c>
      <c r="D439" t="s">
        <v>241</v>
      </c>
      <c r="E439" s="82">
        <v>30000</v>
      </c>
      <c r="F439"/>
    </row>
    <row r="440" spans="1:6" ht="12.75">
      <c r="A440" s="23"/>
      <c r="B440" s="32"/>
      <c r="D440" t="s">
        <v>242</v>
      </c>
      <c r="F440"/>
    </row>
    <row r="441" spans="1:6" ht="12.75">
      <c r="A441" s="23"/>
      <c r="B441" s="32"/>
      <c r="D441" t="s">
        <v>243</v>
      </c>
      <c r="F441"/>
    </row>
    <row r="442" spans="1:6" ht="12.75">
      <c r="A442" s="23"/>
      <c r="B442" s="32"/>
      <c r="D442" t="s">
        <v>244</v>
      </c>
      <c r="F442"/>
    </row>
    <row r="443" spans="1:6" ht="12.75">
      <c r="A443" s="23"/>
      <c r="B443" s="32"/>
      <c r="D443" t="s">
        <v>245</v>
      </c>
      <c r="F443"/>
    </row>
    <row r="444" spans="1:6" ht="12.75">
      <c r="A444" s="23"/>
      <c r="B444" s="32"/>
      <c r="C444" s="6">
        <v>3040</v>
      </c>
      <c r="D444" s="2" t="s">
        <v>205</v>
      </c>
      <c r="E444" s="82">
        <v>3000</v>
      </c>
      <c r="F444"/>
    </row>
    <row r="445" spans="1:6" ht="12.75">
      <c r="A445" s="23"/>
      <c r="B445" s="32"/>
      <c r="D445" s="2" t="s">
        <v>198</v>
      </c>
      <c r="F445"/>
    </row>
    <row r="446" spans="1:6" ht="12.75">
      <c r="A446" s="23"/>
      <c r="B446" s="32"/>
      <c r="C446" s="6">
        <v>4110</v>
      </c>
      <c r="D446" t="s">
        <v>46</v>
      </c>
      <c r="E446" s="82">
        <v>1000</v>
      </c>
      <c r="F446"/>
    </row>
    <row r="447" spans="1:6" ht="12.75">
      <c r="A447" s="23"/>
      <c r="B447" s="32"/>
      <c r="C447" s="6">
        <v>4120</v>
      </c>
      <c r="D447" t="s">
        <v>348</v>
      </c>
      <c r="E447" s="82">
        <v>200</v>
      </c>
      <c r="F447"/>
    </row>
    <row r="448" spans="1:6" ht="12.75">
      <c r="A448" s="23"/>
      <c r="B448" s="32"/>
      <c r="C448" s="6">
        <v>4170</v>
      </c>
      <c r="D448" t="s">
        <v>164</v>
      </c>
      <c r="E448" s="82">
        <v>5000</v>
      </c>
      <c r="F448"/>
    </row>
    <row r="449" spans="1:6" ht="12.75">
      <c r="A449" s="23"/>
      <c r="B449" s="32"/>
      <c r="C449" s="6">
        <v>4190</v>
      </c>
      <c r="D449" t="s">
        <v>296</v>
      </c>
      <c r="E449" s="82">
        <v>8000</v>
      </c>
      <c r="F449"/>
    </row>
    <row r="450" spans="1:6" ht="12.75">
      <c r="A450" s="23"/>
      <c r="B450" s="32"/>
      <c r="C450" s="6">
        <v>4210</v>
      </c>
      <c r="D450" s="2" t="s">
        <v>50</v>
      </c>
      <c r="E450" s="82">
        <v>5000</v>
      </c>
      <c r="F450"/>
    </row>
    <row r="451" spans="1:6" ht="12.75">
      <c r="A451" s="23"/>
      <c r="B451" s="32"/>
      <c r="C451" s="6">
        <v>4220</v>
      </c>
      <c r="D451" s="2" t="s">
        <v>59</v>
      </c>
      <c r="E451" s="82">
        <v>2000</v>
      </c>
      <c r="F451"/>
    </row>
    <row r="452" spans="1:6" ht="12.75">
      <c r="A452" s="23"/>
      <c r="B452" s="32"/>
      <c r="C452" s="3">
        <v>4260</v>
      </c>
      <c r="D452" s="14" t="s">
        <v>51</v>
      </c>
      <c r="E452" s="82">
        <v>700</v>
      </c>
      <c r="F452"/>
    </row>
    <row r="453" spans="1:6" ht="12.75">
      <c r="A453" s="23"/>
      <c r="B453" s="32"/>
      <c r="C453" s="3">
        <v>4300</v>
      </c>
      <c r="D453" s="14" t="s">
        <v>53</v>
      </c>
      <c r="E453" s="82">
        <v>9200</v>
      </c>
      <c r="F453"/>
    </row>
    <row r="454" spans="1:6" ht="12.75">
      <c r="A454" s="23"/>
      <c r="B454" s="32"/>
      <c r="C454" s="3">
        <v>4430</v>
      </c>
      <c r="D454" s="43" t="s">
        <v>159</v>
      </c>
      <c r="E454" s="82">
        <v>2000</v>
      </c>
      <c r="F454"/>
    </row>
    <row r="455" spans="1:6" ht="12.75">
      <c r="A455" s="23"/>
      <c r="B455" s="32"/>
      <c r="C455" s="3"/>
      <c r="D455" s="43"/>
      <c r="F455"/>
    </row>
    <row r="456" spans="1:6" ht="12.75">
      <c r="A456" s="24" t="s">
        <v>71</v>
      </c>
      <c r="B456" s="31"/>
      <c r="C456" s="13"/>
      <c r="D456" s="40" t="s">
        <v>239</v>
      </c>
      <c r="E456" s="85">
        <f>E457</f>
        <v>191550</v>
      </c>
      <c r="F456"/>
    </row>
    <row r="457" spans="1:6" ht="12.75">
      <c r="A457" s="23"/>
      <c r="B457" s="32" t="s">
        <v>171</v>
      </c>
      <c r="C457" s="3"/>
      <c r="D457" s="14" t="s">
        <v>240</v>
      </c>
      <c r="E457" s="82">
        <f>SUM(E458:E473)</f>
        <v>191550</v>
      </c>
      <c r="F457"/>
    </row>
    <row r="458" spans="1:6" ht="12.75">
      <c r="A458" s="23"/>
      <c r="B458" s="32"/>
      <c r="C458" s="6">
        <v>2360</v>
      </c>
      <c r="D458" t="s">
        <v>241</v>
      </c>
      <c r="E458" s="82">
        <v>115000</v>
      </c>
      <c r="F458"/>
    </row>
    <row r="459" spans="1:6" ht="12.75">
      <c r="A459" s="23"/>
      <c r="B459" s="32"/>
      <c r="D459" t="s">
        <v>242</v>
      </c>
      <c r="F459"/>
    </row>
    <row r="460" spans="1:6" ht="12.75">
      <c r="A460" s="23"/>
      <c r="B460" s="32"/>
      <c r="D460" t="s">
        <v>243</v>
      </c>
      <c r="F460"/>
    </row>
    <row r="461" spans="1:6" ht="12.75">
      <c r="A461" s="23"/>
      <c r="B461" s="32"/>
      <c r="D461" t="s">
        <v>244</v>
      </c>
      <c r="F461"/>
    </row>
    <row r="462" spans="1:6" ht="12.75">
      <c r="A462" s="23"/>
      <c r="B462" s="32"/>
      <c r="D462" t="s">
        <v>245</v>
      </c>
      <c r="F462"/>
    </row>
    <row r="463" spans="1:6" ht="12.75">
      <c r="A463" s="23"/>
      <c r="B463" s="32"/>
      <c r="C463" s="6">
        <v>3030</v>
      </c>
      <c r="D463" t="s">
        <v>60</v>
      </c>
      <c r="E463" s="82">
        <v>0</v>
      </c>
      <c r="F463"/>
    </row>
    <row r="464" spans="1:6" ht="12.75">
      <c r="A464" s="23"/>
      <c r="B464" s="32"/>
      <c r="C464" s="6">
        <v>3040</v>
      </c>
      <c r="D464" s="2" t="s">
        <v>205</v>
      </c>
      <c r="E464" s="82">
        <v>2000</v>
      </c>
      <c r="F464"/>
    </row>
    <row r="465" spans="1:6" ht="12.75">
      <c r="A465" s="23"/>
      <c r="B465" s="32"/>
      <c r="D465" s="2" t="s">
        <v>198</v>
      </c>
      <c r="F465"/>
    </row>
    <row r="466" spans="1:6" ht="12.75">
      <c r="A466" s="23"/>
      <c r="B466" s="32"/>
      <c r="C466" s="6">
        <v>4110</v>
      </c>
      <c r="D466" t="s">
        <v>46</v>
      </c>
      <c r="E466" s="82">
        <v>500</v>
      </c>
      <c r="F466"/>
    </row>
    <row r="467" spans="1:6" ht="12.75">
      <c r="A467" s="23"/>
      <c r="B467" s="32"/>
      <c r="C467" s="6">
        <v>4120</v>
      </c>
      <c r="D467" t="s">
        <v>348</v>
      </c>
      <c r="E467" s="82">
        <v>50</v>
      </c>
      <c r="F467"/>
    </row>
    <row r="468" spans="1:6" ht="12.75">
      <c r="A468" s="23"/>
      <c r="B468" s="32"/>
      <c r="C468" s="6">
        <v>4170</v>
      </c>
      <c r="D468" t="s">
        <v>164</v>
      </c>
      <c r="E468" s="82">
        <v>8000</v>
      </c>
      <c r="F468"/>
    </row>
    <row r="469" spans="1:6" ht="12.75">
      <c r="A469" s="23"/>
      <c r="B469" s="32"/>
      <c r="C469" s="6">
        <v>4190</v>
      </c>
      <c r="D469" t="s">
        <v>296</v>
      </c>
      <c r="E469" s="82">
        <v>10000</v>
      </c>
      <c r="F469"/>
    </row>
    <row r="470" spans="1:6" ht="12.75">
      <c r="A470" s="23"/>
      <c r="B470" s="32"/>
      <c r="C470" s="6">
        <v>4210</v>
      </c>
      <c r="D470" s="2" t="s">
        <v>50</v>
      </c>
      <c r="E470" s="82">
        <v>32000</v>
      </c>
      <c r="F470"/>
    </row>
    <row r="471" spans="1:6" ht="12.75">
      <c r="A471" s="23"/>
      <c r="B471" s="32"/>
      <c r="C471" s="6">
        <v>4220</v>
      </c>
      <c r="D471" s="2" t="s">
        <v>59</v>
      </c>
      <c r="E471" s="82">
        <v>5000</v>
      </c>
      <c r="F471"/>
    </row>
    <row r="472" spans="1:6" ht="12.75">
      <c r="A472" s="23"/>
      <c r="B472" s="32"/>
      <c r="C472" s="3">
        <v>4300</v>
      </c>
      <c r="D472" s="14" t="s">
        <v>53</v>
      </c>
      <c r="E472" s="82">
        <v>18000</v>
      </c>
      <c r="F472"/>
    </row>
    <row r="473" spans="1:6" ht="12.75">
      <c r="A473" s="32"/>
      <c r="B473" s="32"/>
      <c r="C473" s="3">
        <v>4430</v>
      </c>
      <c r="D473" s="43" t="s">
        <v>159</v>
      </c>
      <c r="E473" s="82">
        <v>1000</v>
      </c>
      <c r="F473"/>
    </row>
    <row r="474" spans="1:6" ht="12.75">
      <c r="A474" s="32"/>
      <c r="B474" s="32"/>
      <c r="C474" s="3"/>
      <c r="D474" s="43"/>
      <c r="E474" s="74"/>
      <c r="F474"/>
    </row>
    <row r="475" spans="1:6" ht="12.75">
      <c r="A475" s="32"/>
      <c r="B475" s="32"/>
      <c r="C475" s="3"/>
      <c r="D475" s="43"/>
      <c r="E475"/>
      <c r="F475"/>
    </row>
    <row r="476" spans="1:6" s="51" customFormat="1" ht="12.75">
      <c r="A476" s="32"/>
      <c r="B476" s="32"/>
      <c r="C476" s="3"/>
      <c r="D476" s="43"/>
      <c r="E476"/>
      <c r="F476"/>
    </row>
    <row r="477" spans="1:6" ht="12.75">
      <c r="A477" s="32"/>
      <c r="B477" s="32"/>
      <c r="C477" s="3"/>
      <c r="D477" s="43"/>
      <c r="E477"/>
      <c r="F477"/>
    </row>
    <row r="478" spans="1:6" ht="12.75">
      <c r="A478" s="32"/>
      <c r="B478" s="32"/>
      <c r="C478" s="3"/>
      <c r="D478" s="43"/>
      <c r="E478"/>
      <c r="F478"/>
    </row>
    <row r="479" spans="1:6" ht="12.75">
      <c r="A479" s="32"/>
      <c r="B479" s="32"/>
      <c r="C479" s="3"/>
      <c r="D479" s="43"/>
      <c r="E479"/>
      <c r="F479"/>
    </row>
    <row r="480" spans="1:5" ht="12.75">
      <c r="A480" s="23"/>
      <c r="B480" s="32"/>
      <c r="D480" s="16" t="s">
        <v>32</v>
      </c>
      <c r="E480" s="92" t="s">
        <v>190</v>
      </c>
    </row>
    <row r="481" spans="1:5" ht="12.75">
      <c r="A481" s="23"/>
      <c r="B481" s="32"/>
      <c r="C481" s="3"/>
      <c r="D481" s="3" t="s">
        <v>278</v>
      </c>
      <c r="E481" s="70" t="s">
        <v>394</v>
      </c>
    </row>
    <row r="482" spans="1:5" ht="12.75">
      <c r="A482" s="23"/>
      <c r="B482" s="32"/>
      <c r="C482" s="3"/>
      <c r="D482" s="3"/>
      <c r="E482" s="70" t="s">
        <v>145</v>
      </c>
    </row>
    <row r="483" spans="1:5" ht="12.75">
      <c r="A483" s="23"/>
      <c r="B483" s="32"/>
      <c r="C483" s="3"/>
      <c r="D483" s="3"/>
      <c r="E483" s="70" t="s">
        <v>395</v>
      </c>
    </row>
    <row r="484" spans="1:5" ht="12.75">
      <c r="A484" s="29" t="s">
        <v>33</v>
      </c>
      <c r="B484" s="30" t="s">
        <v>34</v>
      </c>
      <c r="C484" s="1"/>
      <c r="D484" s="1" t="s">
        <v>35</v>
      </c>
      <c r="E484" s="83" t="s">
        <v>339</v>
      </c>
    </row>
    <row r="485" spans="1:5" ht="12.75">
      <c r="A485" s="24" t="s">
        <v>67</v>
      </c>
      <c r="B485" s="31"/>
      <c r="C485" s="13"/>
      <c r="D485" s="25" t="s">
        <v>84</v>
      </c>
      <c r="E485" s="93">
        <f>SUM(E486+E490+E494)</f>
        <v>220000</v>
      </c>
    </row>
    <row r="486" spans="1:5" ht="12.75">
      <c r="A486" s="23"/>
      <c r="B486" s="32" t="s">
        <v>83</v>
      </c>
      <c r="C486" s="3"/>
      <c r="D486" s="15" t="s">
        <v>41</v>
      </c>
      <c r="E486" s="90">
        <f>SUM(E487:E489)</f>
        <v>138000</v>
      </c>
    </row>
    <row r="487" spans="1:5" ht="12.75">
      <c r="A487" s="23"/>
      <c r="B487" s="32"/>
      <c r="C487" s="6">
        <v>4170</v>
      </c>
      <c r="D487" t="s">
        <v>164</v>
      </c>
      <c r="E487" s="90">
        <v>16500</v>
      </c>
    </row>
    <row r="488" spans="1:5" ht="12.75">
      <c r="A488" s="23"/>
      <c r="B488" s="32"/>
      <c r="C488" s="3">
        <v>4270</v>
      </c>
      <c r="D488" s="15" t="s">
        <v>52</v>
      </c>
      <c r="E488" s="90">
        <v>80500</v>
      </c>
    </row>
    <row r="489" spans="1:5" ht="12.75">
      <c r="A489" s="23"/>
      <c r="B489" s="32"/>
      <c r="C489" s="3">
        <v>4300</v>
      </c>
      <c r="D489" s="15" t="s">
        <v>53</v>
      </c>
      <c r="E489" s="90">
        <v>41000</v>
      </c>
    </row>
    <row r="490" spans="1:5" ht="12.75">
      <c r="A490" s="23"/>
      <c r="B490" s="32" t="s">
        <v>130</v>
      </c>
      <c r="C490" s="3"/>
      <c r="D490" s="15" t="s">
        <v>131</v>
      </c>
      <c r="E490" s="90">
        <f>SUM(E491:E493)</f>
        <v>77000</v>
      </c>
    </row>
    <row r="491" spans="1:5" ht="12.75">
      <c r="A491" s="23"/>
      <c r="B491" s="32"/>
      <c r="C491" s="6">
        <v>4170</v>
      </c>
      <c r="D491" t="s">
        <v>164</v>
      </c>
      <c r="E491" s="90">
        <v>7000</v>
      </c>
    </row>
    <row r="492" spans="1:5" ht="12.75">
      <c r="A492" s="23"/>
      <c r="B492" s="32"/>
      <c r="C492" s="3">
        <v>4270</v>
      </c>
      <c r="D492" s="15" t="s">
        <v>52</v>
      </c>
      <c r="E492" s="90">
        <v>59000</v>
      </c>
    </row>
    <row r="493" spans="1:5" ht="12.75">
      <c r="A493" s="23"/>
      <c r="B493" s="32"/>
      <c r="C493" s="3">
        <v>4300</v>
      </c>
      <c r="D493" s="15" t="s">
        <v>53</v>
      </c>
      <c r="E493" s="90">
        <v>11000</v>
      </c>
    </row>
    <row r="494" spans="1:5" ht="12.75">
      <c r="A494" s="23"/>
      <c r="B494" s="32" t="s">
        <v>135</v>
      </c>
      <c r="C494" s="3"/>
      <c r="D494" s="15" t="s">
        <v>122</v>
      </c>
      <c r="E494" s="90">
        <f>SUM(E495:E496)</f>
        <v>5000</v>
      </c>
    </row>
    <row r="495" spans="1:5" ht="12.75">
      <c r="A495" s="23"/>
      <c r="B495" s="32"/>
      <c r="C495" s="3">
        <v>4270</v>
      </c>
      <c r="D495" s="15" t="s">
        <v>52</v>
      </c>
      <c r="E495" s="90">
        <v>3950</v>
      </c>
    </row>
    <row r="496" spans="1:5" ht="12.75">
      <c r="A496" s="23"/>
      <c r="B496" s="32"/>
      <c r="C496" s="3">
        <v>4300</v>
      </c>
      <c r="D496" s="15" t="s">
        <v>53</v>
      </c>
      <c r="E496" s="90">
        <v>1050</v>
      </c>
    </row>
    <row r="497" spans="1:5" ht="12.75">
      <c r="A497" s="23"/>
      <c r="B497" s="32"/>
      <c r="C497" s="3"/>
      <c r="D497" s="15"/>
      <c r="E497" s="90"/>
    </row>
    <row r="498" spans="1:5" ht="12.75">
      <c r="A498" s="24" t="s">
        <v>65</v>
      </c>
      <c r="B498" s="31"/>
      <c r="C498" s="13"/>
      <c r="D498" s="25" t="s">
        <v>36</v>
      </c>
      <c r="E498" s="89">
        <f>E499</f>
        <v>6500</v>
      </c>
    </row>
    <row r="499" spans="1:5" ht="12.75">
      <c r="A499" s="112"/>
      <c r="B499" s="101" t="s">
        <v>66</v>
      </c>
      <c r="C499" s="102"/>
      <c r="D499" s="104" t="s">
        <v>37</v>
      </c>
      <c r="E499" s="90">
        <f>E500</f>
        <v>6500</v>
      </c>
    </row>
    <row r="500" spans="1:5" ht="12.75">
      <c r="A500" s="23"/>
      <c r="B500" s="32"/>
      <c r="C500" s="3">
        <v>4390</v>
      </c>
      <c r="D500" s="15" t="s">
        <v>196</v>
      </c>
      <c r="E500" s="90">
        <v>6500</v>
      </c>
    </row>
    <row r="501" spans="1:5" ht="12.75">
      <c r="A501" s="23"/>
      <c r="B501" s="32"/>
      <c r="C501" s="3"/>
      <c r="D501" s="15" t="s">
        <v>197</v>
      </c>
      <c r="E501" s="90"/>
    </row>
    <row r="502" spans="1:5" ht="12.75">
      <c r="A502" s="23"/>
      <c r="B502" s="32"/>
      <c r="C502" s="3"/>
      <c r="D502" s="15"/>
      <c r="E502" s="90"/>
    </row>
    <row r="503" spans="1:5" ht="12.75">
      <c r="A503" s="24" t="s">
        <v>132</v>
      </c>
      <c r="B503" s="31"/>
      <c r="C503" s="13"/>
      <c r="D503" s="25" t="s">
        <v>133</v>
      </c>
      <c r="E503" s="93">
        <f>E509+E504+E507</f>
        <v>302150</v>
      </c>
    </row>
    <row r="504" spans="1:6" s="68" customFormat="1" ht="12.75">
      <c r="A504" s="112"/>
      <c r="B504" s="101" t="s">
        <v>279</v>
      </c>
      <c r="C504" s="102"/>
      <c r="D504" s="67" t="s">
        <v>280</v>
      </c>
      <c r="E504" s="94">
        <f>SUM(E505:E506)</f>
        <v>284000</v>
      </c>
      <c r="F504" s="99"/>
    </row>
    <row r="505" spans="1:5" ht="12.75">
      <c r="A505" s="24"/>
      <c r="B505" s="31"/>
      <c r="C505" s="3">
        <v>4300</v>
      </c>
      <c r="D505" s="15" t="s">
        <v>53</v>
      </c>
      <c r="E505" s="94">
        <v>280000</v>
      </c>
    </row>
    <row r="506" spans="1:5" ht="12.75">
      <c r="A506" s="24"/>
      <c r="B506" s="31"/>
      <c r="C506" s="6">
        <v>4530</v>
      </c>
      <c r="D506" t="s">
        <v>186</v>
      </c>
      <c r="E506" s="94">
        <v>4000</v>
      </c>
    </row>
    <row r="507" spans="1:5" ht="12.75">
      <c r="A507" s="24"/>
      <c r="B507" s="101" t="s">
        <v>279</v>
      </c>
      <c r="C507" s="102"/>
      <c r="D507" s="15" t="s">
        <v>359</v>
      </c>
      <c r="E507" s="94">
        <f>E508</f>
        <v>13150</v>
      </c>
    </row>
    <row r="508" spans="1:5" ht="12.75">
      <c r="A508" s="24"/>
      <c r="B508" s="31"/>
      <c r="C508" s="3">
        <v>4300</v>
      </c>
      <c r="D508" s="15" t="s">
        <v>53</v>
      </c>
      <c r="E508" s="94">
        <v>13150</v>
      </c>
    </row>
    <row r="509" spans="1:5" ht="12.75">
      <c r="A509" s="23"/>
      <c r="B509" s="32" t="s">
        <v>150</v>
      </c>
      <c r="C509" s="3"/>
      <c r="D509" s="15" t="s">
        <v>1</v>
      </c>
      <c r="E509" s="90">
        <f>SUM(E510:E510)</f>
        <v>5000</v>
      </c>
    </row>
    <row r="510" spans="1:5" ht="12.75">
      <c r="A510" s="23"/>
      <c r="B510" s="32"/>
      <c r="C510" s="3">
        <v>4300</v>
      </c>
      <c r="D510" s="15" t="s">
        <v>53</v>
      </c>
      <c r="E510" s="90">
        <v>5000</v>
      </c>
    </row>
    <row r="511" spans="1:5" ht="12.75">
      <c r="A511" s="24" t="s">
        <v>68</v>
      </c>
      <c r="B511" s="31"/>
      <c r="C511" s="13"/>
      <c r="D511" s="40" t="s">
        <v>148</v>
      </c>
      <c r="E511" s="89">
        <f>E512</f>
        <v>580600</v>
      </c>
    </row>
    <row r="512" spans="1:5" ht="12.75">
      <c r="A512" s="32"/>
      <c r="B512" s="32" t="s">
        <v>74</v>
      </c>
      <c r="D512" t="s">
        <v>263</v>
      </c>
      <c r="E512" s="90">
        <f>E513</f>
        <v>580600</v>
      </c>
    </row>
    <row r="513" spans="1:5" ht="12.75">
      <c r="A513" s="32"/>
      <c r="B513" s="32"/>
      <c r="C513" s="6">
        <v>4300</v>
      </c>
      <c r="D513" t="s">
        <v>53</v>
      </c>
      <c r="E513" s="90">
        <v>580600</v>
      </c>
    </row>
    <row r="514" spans="1:5" ht="12.75">
      <c r="A514" s="24" t="s">
        <v>69</v>
      </c>
      <c r="B514" s="31"/>
      <c r="C514" s="13"/>
      <c r="D514" s="40" t="s">
        <v>94</v>
      </c>
      <c r="E514" s="85">
        <f>E517+E521+E531+E539+E546+E515+E526+E543</f>
        <v>5533802</v>
      </c>
    </row>
    <row r="515" spans="1:6" s="68" customFormat="1" ht="12.75">
      <c r="A515" s="112"/>
      <c r="B515" s="101" t="s">
        <v>326</v>
      </c>
      <c r="C515" s="102"/>
      <c r="D515" s="14" t="s">
        <v>327</v>
      </c>
      <c r="E515" s="95">
        <f>E516</f>
        <v>1500</v>
      </c>
      <c r="F515" s="99"/>
    </row>
    <row r="516" spans="1:5" ht="12.75">
      <c r="A516" s="24"/>
      <c r="B516" s="31"/>
      <c r="C516" s="3">
        <v>4510</v>
      </c>
      <c r="D516" s="19" t="s">
        <v>172</v>
      </c>
      <c r="E516" s="95">
        <v>1500</v>
      </c>
    </row>
    <row r="517" spans="1:5" ht="12.75">
      <c r="A517" s="23"/>
      <c r="B517" s="32" t="s">
        <v>95</v>
      </c>
      <c r="C517" s="3"/>
      <c r="D517" s="14" t="s">
        <v>96</v>
      </c>
      <c r="E517" s="86">
        <f>SUM(E518:E520)</f>
        <v>2017014</v>
      </c>
    </row>
    <row r="518" spans="1:5" ht="12.75">
      <c r="A518" s="23"/>
      <c r="B518" s="32"/>
      <c r="C518" s="6">
        <v>4210</v>
      </c>
      <c r="D518" s="2" t="s">
        <v>50</v>
      </c>
      <c r="E518" s="86">
        <v>5000</v>
      </c>
    </row>
    <row r="519" spans="1:7" ht="12.75">
      <c r="A519" s="23"/>
      <c r="B519" s="32"/>
      <c r="C519" s="3">
        <v>4270</v>
      </c>
      <c r="D519" s="15" t="s">
        <v>52</v>
      </c>
      <c r="E519" s="86">
        <v>5000</v>
      </c>
      <c r="G519" s="4"/>
    </row>
    <row r="520" spans="1:7" ht="12.75">
      <c r="A520" s="23"/>
      <c r="B520" s="32"/>
      <c r="C520" s="3">
        <v>4300</v>
      </c>
      <c r="D520" s="14" t="s">
        <v>53</v>
      </c>
      <c r="E520" s="86">
        <v>2007014</v>
      </c>
      <c r="G520" s="4"/>
    </row>
    <row r="521" spans="1:7" ht="12.75">
      <c r="A521" s="23"/>
      <c r="B521" s="32" t="s">
        <v>97</v>
      </c>
      <c r="C521" s="3"/>
      <c r="D521" s="14" t="s">
        <v>98</v>
      </c>
      <c r="E521" s="82">
        <f>SUM(E522:E525)</f>
        <v>648000</v>
      </c>
      <c r="F521"/>
      <c r="G521" s="4"/>
    </row>
    <row r="522" spans="1:6" ht="12.75">
      <c r="A522" s="23"/>
      <c r="B522" s="32"/>
      <c r="C522" s="6">
        <v>4210</v>
      </c>
      <c r="D522" s="2" t="s">
        <v>50</v>
      </c>
      <c r="E522" s="82">
        <v>84000</v>
      </c>
      <c r="F522"/>
    </row>
    <row r="523" spans="1:6" ht="12.75">
      <c r="A523" s="23"/>
      <c r="B523" s="32"/>
      <c r="C523" s="3">
        <v>4260</v>
      </c>
      <c r="D523" s="14" t="s">
        <v>51</v>
      </c>
      <c r="E523" s="82">
        <v>21000</v>
      </c>
      <c r="F523"/>
    </row>
    <row r="524" spans="1:6" ht="12.75">
      <c r="A524" s="23"/>
      <c r="B524" s="32"/>
      <c r="C524" s="3">
        <v>4270</v>
      </c>
      <c r="D524" s="15" t="s">
        <v>52</v>
      </c>
      <c r="E524" s="82">
        <v>12300</v>
      </c>
      <c r="F524"/>
    </row>
    <row r="525" spans="1:6" ht="12.75">
      <c r="A525" s="23"/>
      <c r="B525" s="32"/>
      <c r="C525" s="3">
        <v>4300</v>
      </c>
      <c r="D525" s="14" t="s">
        <v>53</v>
      </c>
      <c r="E525" s="82">
        <v>530700</v>
      </c>
      <c r="F525"/>
    </row>
    <row r="526" spans="1:6" ht="12.75">
      <c r="A526" s="23"/>
      <c r="B526" s="19" t="s">
        <v>349</v>
      </c>
      <c r="D526" t="s">
        <v>350</v>
      </c>
      <c r="E526" s="82">
        <f>E527</f>
        <v>120000</v>
      </c>
      <c r="F526"/>
    </row>
    <row r="527" spans="1:6" ht="12.75">
      <c r="A527" s="23"/>
      <c r="B527" s="19"/>
      <c r="C527" s="6">
        <v>6230</v>
      </c>
      <c r="D527" t="s">
        <v>331</v>
      </c>
      <c r="E527" s="82">
        <v>120000</v>
      </c>
      <c r="F527"/>
    </row>
    <row r="528" spans="1:6" ht="12.75">
      <c r="A528" s="23"/>
      <c r="B528" s="19"/>
      <c r="C528" s="3"/>
      <c r="D528" s="43" t="s">
        <v>332</v>
      </c>
      <c r="F528"/>
    </row>
    <row r="529" spans="1:6" ht="12.75">
      <c r="A529" s="23"/>
      <c r="B529" s="19"/>
      <c r="C529" s="3"/>
      <c r="D529" s="43" t="s">
        <v>351</v>
      </c>
      <c r="F529"/>
    </row>
    <row r="530" spans="1:6" ht="12.75">
      <c r="A530" s="23"/>
      <c r="B530" s="19"/>
      <c r="C530" s="3"/>
      <c r="D530" s="15" t="s">
        <v>194</v>
      </c>
      <c r="F530"/>
    </row>
    <row r="531" spans="1:6" ht="12.75">
      <c r="A531" s="28"/>
      <c r="B531" s="32" t="s">
        <v>99</v>
      </c>
      <c r="C531" s="3"/>
      <c r="D531" s="14" t="s">
        <v>100</v>
      </c>
      <c r="E531" s="82">
        <f>SUM(E532:E538)</f>
        <v>275490</v>
      </c>
      <c r="F531"/>
    </row>
    <row r="532" spans="1:6" ht="12.75">
      <c r="A532" s="28"/>
      <c r="B532" s="32"/>
      <c r="C532" s="6">
        <v>2360</v>
      </c>
      <c r="D532" t="s">
        <v>241</v>
      </c>
      <c r="E532" s="82">
        <v>1000</v>
      </c>
      <c r="F532"/>
    </row>
    <row r="533" spans="1:6" ht="12.75">
      <c r="A533" s="28"/>
      <c r="B533" s="32"/>
      <c r="D533" t="s">
        <v>242</v>
      </c>
      <c r="F533"/>
    </row>
    <row r="534" spans="1:6" ht="12.75">
      <c r="A534" s="28"/>
      <c r="B534" s="32"/>
      <c r="D534" t="s">
        <v>243</v>
      </c>
      <c r="F534"/>
    </row>
    <row r="535" spans="1:6" ht="12.75">
      <c r="A535" s="28"/>
      <c r="B535" s="32"/>
      <c r="D535" t="s">
        <v>244</v>
      </c>
      <c r="F535"/>
    </row>
    <row r="536" spans="1:6" ht="12.75">
      <c r="A536" s="28"/>
      <c r="B536" s="32"/>
      <c r="D536" t="s">
        <v>245</v>
      </c>
      <c r="F536"/>
    </row>
    <row r="537" spans="1:6" ht="12.75">
      <c r="A537" s="28"/>
      <c r="B537" s="32"/>
      <c r="C537" s="6">
        <v>4220</v>
      </c>
      <c r="D537" s="2" t="s">
        <v>59</v>
      </c>
      <c r="E537" s="82">
        <v>1500</v>
      </c>
      <c r="F537"/>
    </row>
    <row r="538" spans="1:6" ht="12.75">
      <c r="A538" s="28"/>
      <c r="B538" s="32"/>
      <c r="C538" s="3">
        <v>4300</v>
      </c>
      <c r="D538" s="14" t="s">
        <v>101</v>
      </c>
      <c r="E538" s="82">
        <v>272990</v>
      </c>
      <c r="F538"/>
    </row>
    <row r="539" spans="1:6" ht="12.75">
      <c r="A539" s="28"/>
      <c r="B539" s="32" t="s">
        <v>102</v>
      </c>
      <c r="C539" s="3"/>
      <c r="D539" s="14" t="s">
        <v>103</v>
      </c>
      <c r="E539" s="82">
        <f>SUM(E540:E542)</f>
        <v>2386878</v>
      </c>
      <c r="F539"/>
    </row>
    <row r="540" spans="1:6" ht="12.75">
      <c r="A540" s="23"/>
      <c r="B540" s="19"/>
      <c r="C540" s="3">
        <v>4260</v>
      </c>
      <c r="D540" s="14" t="s">
        <v>51</v>
      </c>
      <c r="E540" s="82">
        <v>1015578</v>
      </c>
      <c r="F540"/>
    </row>
    <row r="541" spans="1:6" ht="12.75">
      <c r="A541" s="23"/>
      <c r="B541" s="19"/>
      <c r="C541" s="3">
        <v>4270</v>
      </c>
      <c r="D541" s="15" t="s">
        <v>52</v>
      </c>
      <c r="E541" s="82">
        <v>1300</v>
      </c>
      <c r="F541"/>
    </row>
    <row r="542" spans="1:6" ht="12.75">
      <c r="A542" s="23"/>
      <c r="B542" s="19"/>
      <c r="C542" s="3">
        <v>4300</v>
      </c>
      <c r="D542" s="14" t="s">
        <v>53</v>
      </c>
      <c r="E542" s="82">
        <v>1370000</v>
      </c>
      <c r="F542"/>
    </row>
    <row r="543" spans="1:6" ht="12.75">
      <c r="A543" s="32"/>
      <c r="B543" s="19" t="s">
        <v>370</v>
      </c>
      <c r="C543" s="3"/>
      <c r="D543" s="43" t="s">
        <v>371</v>
      </c>
      <c r="E543" s="82">
        <f>E545</f>
        <v>39930</v>
      </c>
      <c r="F543"/>
    </row>
    <row r="544" spans="1:6" ht="12.75">
      <c r="A544" s="32"/>
      <c r="B544" s="19"/>
      <c r="C544" s="3"/>
      <c r="D544" s="57" t="s">
        <v>388</v>
      </c>
      <c r="F544"/>
    </row>
    <row r="545" spans="1:6" ht="12.75">
      <c r="A545" s="32"/>
      <c r="B545" s="19"/>
      <c r="C545" s="3">
        <v>4300</v>
      </c>
      <c r="D545" s="14" t="s">
        <v>101</v>
      </c>
      <c r="E545" s="82">
        <v>39930</v>
      </c>
      <c r="F545"/>
    </row>
    <row r="546" spans="1:6" ht="12.75">
      <c r="A546" s="58"/>
      <c r="B546" s="55" t="s">
        <v>203</v>
      </c>
      <c r="C546" s="56"/>
      <c r="D546" s="46" t="s">
        <v>1</v>
      </c>
      <c r="E546" s="82">
        <f>SUM(E547:E550)</f>
        <v>44990</v>
      </c>
      <c r="F546"/>
    </row>
    <row r="547" spans="1:6" ht="12.75">
      <c r="A547" s="58"/>
      <c r="B547" s="55"/>
      <c r="C547" s="3">
        <v>4270</v>
      </c>
      <c r="D547" s="15" t="s">
        <v>52</v>
      </c>
      <c r="E547" s="82">
        <v>1000</v>
      </c>
      <c r="F547"/>
    </row>
    <row r="548" spans="1:6" ht="12.75">
      <c r="A548" s="58"/>
      <c r="B548" s="55"/>
      <c r="C548" s="3">
        <v>4300</v>
      </c>
      <c r="D548" s="14" t="s">
        <v>53</v>
      </c>
      <c r="E548" s="82">
        <v>43370</v>
      </c>
      <c r="F548"/>
    </row>
    <row r="549" spans="1:6" ht="12.75">
      <c r="A549" s="58"/>
      <c r="B549" s="55"/>
      <c r="C549" s="3">
        <v>4510</v>
      </c>
      <c r="D549" s="43" t="s">
        <v>172</v>
      </c>
      <c r="E549" s="82">
        <v>181</v>
      </c>
      <c r="F549"/>
    </row>
    <row r="550" spans="1:6" ht="12.75">
      <c r="A550" s="32"/>
      <c r="B550" s="19"/>
      <c r="C550" s="6">
        <v>4520</v>
      </c>
      <c r="D550" t="s">
        <v>313</v>
      </c>
      <c r="E550" s="82">
        <v>439</v>
      </c>
      <c r="F550"/>
    </row>
    <row r="551" spans="1:6" ht="12.75">
      <c r="A551" s="32"/>
      <c r="B551" s="19"/>
      <c r="D551" t="s">
        <v>178</v>
      </c>
      <c r="F551"/>
    </row>
    <row r="552" spans="1:5" ht="12.75">
      <c r="A552" s="24" t="s">
        <v>69</v>
      </c>
      <c r="B552" s="31"/>
      <c r="C552" s="13"/>
      <c r="D552" s="40" t="s">
        <v>94</v>
      </c>
      <c r="E552" s="87">
        <f>E553</f>
        <v>7335128</v>
      </c>
    </row>
    <row r="553" spans="1:6" ht="12.75">
      <c r="A553" s="32"/>
      <c r="B553" s="55" t="s">
        <v>235</v>
      </c>
      <c r="C553" s="56"/>
      <c r="D553" s="14" t="s">
        <v>264</v>
      </c>
      <c r="E553" s="95">
        <f>SUM(E554:E558)</f>
        <v>7335128</v>
      </c>
      <c r="F553"/>
    </row>
    <row r="554" spans="1:6" ht="12.75">
      <c r="A554" s="32"/>
      <c r="B554" s="55"/>
      <c r="C554" s="6">
        <v>4170</v>
      </c>
      <c r="D554" t="s">
        <v>164</v>
      </c>
      <c r="E554" s="95">
        <v>18300</v>
      </c>
      <c r="F554"/>
    </row>
    <row r="555" spans="1:6" ht="12.75">
      <c r="A555" s="32"/>
      <c r="B555" s="55"/>
      <c r="C555" s="6">
        <v>4210</v>
      </c>
      <c r="D555" s="2" t="s">
        <v>50</v>
      </c>
      <c r="E555" s="95">
        <v>5670</v>
      </c>
      <c r="F555"/>
    </row>
    <row r="556" spans="1:6" ht="12.75">
      <c r="A556" s="32"/>
      <c r="B556" s="31"/>
      <c r="C556" s="6">
        <v>4300</v>
      </c>
      <c r="D556" t="s">
        <v>53</v>
      </c>
      <c r="E556" s="95">
        <v>7310428</v>
      </c>
      <c r="F556"/>
    </row>
    <row r="557" spans="1:6" ht="12.75">
      <c r="A557" s="32"/>
      <c r="B557" s="31"/>
      <c r="C557" s="3">
        <v>4610</v>
      </c>
      <c r="D557" s="15" t="s">
        <v>202</v>
      </c>
      <c r="E557" s="95">
        <v>400</v>
      </c>
      <c r="F557"/>
    </row>
    <row r="558" spans="1:6" ht="12.75">
      <c r="A558" s="32"/>
      <c r="B558" s="19"/>
      <c r="C558" s="6">
        <v>4700</v>
      </c>
      <c r="D558" t="s">
        <v>181</v>
      </c>
      <c r="E558" s="82">
        <v>330</v>
      </c>
      <c r="F558"/>
    </row>
    <row r="559" spans="1:6" ht="12.75">
      <c r="A559" s="32"/>
      <c r="B559" s="19"/>
      <c r="D559" t="s">
        <v>182</v>
      </c>
      <c r="F559"/>
    </row>
    <row r="560" spans="1:6" ht="12.75">
      <c r="A560" s="24" t="s">
        <v>70</v>
      </c>
      <c r="B560" s="31"/>
      <c r="C560" s="13"/>
      <c r="D560" s="40" t="s">
        <v>62</v>
      </c>
      <c r="E560" s="87">
        <f>E564+E561</f>
        <v>9300</v>
      </c>
      <c r="F560"/>
    </row>
    <row r="561" spans="1:5" s="68" customFormat="1" ht="12.75">
      <c r="A561" s="101"/>
      <c r="B561" s="101" t="s">
        <v>367</v>
      </c>
      <c r="C561" s="102"/>
      <c r="D561" s="104" t="s">
        <v>368</v>
      </c>
      <c r="E561" s="95">
        <f>SUM(E562:E563)</f>
        <v>4500</v>
      </c>
    </row>
    <row r="562" spans="1:5" s="68" customFormat="1" ht="12.75">
      <c r="A562" s="101"/>
      <c r="B562" s="101"/>
      <c r="C562" s="6">
        <v>4170</v>
      </c>
      <c r="D562" t="s">
        <v>164</v>
      </c>
      <c r="E562" s="95">
        <v>4500</v>
      </c>
    </row>
    <row r="563" spans="1:6" ht="12.75">
      <c r="A563" s="31"/>
      <c r="B563" s="31"/>
      <c r="C563" s="6">
        <v>4300</v>
      </c>
      <c r="D563" t="s">
        <v>53</v>
      </c>
      <c r="E563" s="95">
        <v>0</v>
      </c>
      <c r="F563"/>
    </row>
    <row r="564" spans="1:6" ht="12.75">
      <c r="A564" s="32"/>
      <c r="B564" s="19" t="s">
        <v>299</v>
      </c>
      <c r="D564" t="s">
        <v>300</v>
      </c>
      <c r="E564" s="82">
        <f>SUM(E565:E566)</f>
        <v>4800</v>
      </c>
      <c r="F564"/>
    </row>
    <row r="565" spans="1:6" ht="12.75">
      <c r="A565" s="32"/>
      <c r="B565" s="19"/>
      <c r="D565" t="s">
        <v>301</v>
      </c>
      <c r="F565"/>
    </row>
    <row r="566" spans="1:6" ht="12.75">
      <c r="A566" s="32"/>
      <c r="B566" s="19"/>
      <c r="C566" s="6">
        <v>4300</v>
      </c>
      <c r="D566" t="s">
        <v>53</v>
      </c>
      <c r="E566" s="82">
        <v>4800</v>
      </c>
      <c r="F566"/>
    </row>
    <row r="567" spans="1:6" ht="12.75">
      <c r="A567" s="32"/>
      <c r="B567" s="19"/>
      <c r="F567"/>
    </row>
    <row r="568" spans="1:6" ht="12.75">
      <c r="A568" s="32"/>
      <c r="B568" s="19"/>
      <c r="F568"/>
    </row>
    <row r="569" spans="1:6" ht="12.75">
      <c r="A569" s="32"/>
      <c r="B569" s="19"/>
      <c r="F569"/>
    </row>
    <row r="570" spans="1:6" ht="12.75">
      <c r="A570" s="32"/>
      <c r="B570" s="19"/>
      <c r="F570"/>
    </row>
    <row r="571" spans="1:6" ht="12.75">
      <c r="A571" s="32"/>
      <c r="B571" s="7"/>
      <c r="E571"/>
      <c r="F571"/>
    </row>
    <row r="572" spans="1:6" ht="12.75">
      <c r="A572" s="32"/>
      <c r="B572" s="32"/>
      <c r="C572" s="3"/>
      <c r="D572" s="15"/>
      <c r="E572"/>
      <c r="F572"/>
    </row>
    <row r="573" spans="1:6" ht="12.75">
      <c r="A573" s="32"/>
      <c r="B573" s="32"/>
      <c r="C573" s="3"/>
      <c r="D573" s="15"/>
      <c r="E573"/>
      <c r="F573"/>
    </row>
    <row r="574" spans="1:6" ht="12.75">
      <c r="A574" s="32"/>
      <c r="B574" s="32"/>
      <c r="C574" s="3"/>
      <c r="D574" s="15"/>
      <c r="E574"/>
      <c r="F574"/>
    </row>
    <row r="575" spans="1:4" ht="12.75">
      <c r="A575" s="32"/>
      <c r="B575" s="32"/>
      <c r="C575" s="3"/>
      <c r="D575" s="15"/>
    </row>
    <row r="576" spans="1:4" ht="12.75">
      <c r="A576" s="32"/>
      <c r="B576" s="32"/>
      <c r="C576" s="3"/>
      <c r="D576" s="15"/>
    </row>
    <row r="577" spans="1:4" ht="12.75">
      <c r="A577" s="32"/>
      <c r="B577" s="32"/>
      <c r="C577" s="3"/>
      <c r="D577" s="15"/>
    </row>
    <row r="578" spans="4:5" ht="12.75">
      <c r="D578" s="7" t="s">
        <v>32</v>
      </c>
      <c r="E578" s="82" t="s">
        <v>190</v>
      </c>
    </row>
    <row r="579" spans="4:5" ht="12.75">
      <c r="D579" s="7"/>
      <c r="E579" s="70" t="s">
        <v>394</v>
      </c>
    </row>
    <row r="580" spans="4:6" ht="12.75">
      <c r="D580" s="6" t="s">
        <v>105</v>
      </c>
      <c r="E580" s="70" t="s">
        <v>145</v>
      </c>
      <c r="F580" s="74"/>
    </row>
    <row r="581" spans="4:6" ht="12.75">
      <c r="D581" s="6"/>
      <c r="E581" s="70" t="s">
        <v>395</v>
      </c>
      <c r="F581" s="96"/>
    </row>
    <row r="582" spans="1:6" ht="12.75">
      <c r="A582" s="29" t="s">
        <v>33</v>
      </c>
      <c r="B582" s="30" t="s">
        <v>34</v>
      </c>
      <c r="C582" s="1"/>
      <c r="D582" s="1" t="s">
        <v>35</v>
      </c>
      <c r="E582" s="83" t="s">
        <v>328</v>
      </c>
      <c r="F582" s="96"/>
    </row>
    <row r="583" spans="1:6" ht="12.75">
      <c r="A583" s="31" t="s">
        <v>64</v>
      </c>
      <c r="B583" s="31"/>
      <c r="C583" s="13"/>
      <c r="D583" s="25" t="s">
        <v>129</v>
      </c>
      <c r="E583" s="93">
        <f>E584+E587</f>
        <v>15994.98</v>
      </c>
      <c r="F583" s="96"/>
    </row>
    <row r="584" spans="1:6" ht="12.75">
      <c r="A584" s="32"/>
      <c r="B584" s="32" t="s">
        <v>123</v>
      </c>
      <c r="C584" s="3"/>
      <c r="D584" s="15" t="s">
        <v>124</v>
      </c>
      <c r="E584" s="82">
        <f>E585</f>
        <v>1027</v>
      </c>
      <c r="F584" s="74"/>
    </row>
    <row r="585" spans="1:5" ht="12.75">
      <c r="A585" s="32"/>
      <c r="B585" s="32"/>
      <c r="C585" s="3">
        <v>2850</v>
      </c>
      <c r="D585" s="15" t="s">
        <v>125</v>
      </c>
      <c r="E585" s="82">
        <v>1027</v>
      </c>
    </row>
    <row r="586" spans="1:4" ht="12.75">
      <c r="A586" s="32"/>
      <c r="B586" s="32"/>
      <c r="C586" s="3"/>
      <c r="D586" s="15" t="s">
        <v>126</v>
      </c>
    </row>
    <row r="587" spans="1:5" ht="12.75">
      <c r="A587" s="32"/>
      <c r="B587" s="32" t="s">
        <v>369</v>
      </c>
      <c r="C587" s="3"/>
      <c r="D587" s="15" t="s">
        <v>365</v>
      </c>
      <c r="E587" s="82">
        <f>SUM(E588:E589)</f>
        <v>14967.98</v>
      </c>
    </row>
    <row r="588" spans="1:5" ht="12.75">
      <c r="A588" s="32"/>
      <c r="B588" s="32"/>
      <c r="C588" s="6">
        <v>4210</v>
      </c>
      <c r="D588" s="2" t="s">
        <v>50</v>
      </c>
      <c r="E588" s="82">
        <v>293.49</v>
      </c>
    </row>
    <row r="589" spans="1:5" ht="12.75">
      <c r="A589" s="32"/>
      <c r="B589" s="32"/>
      <c r="C589" s="3">
        <v>4430</v>
      </c>
      <c r="D589" s="43" t="s">
        <v>159</v>
      </c>
      <c r="E589" s="82">
        <v>14674.49</v>
      </c>
    </row>
    <row r="590" spans="1:5" ht="12.75">
      <c r="A590" s="24" t="s">
        <v>65</v>
      </c>
      <c r="B590" s="31"/>
      <c r="C590" s="13"/>
      <c r="D590" s="25" t="s">
        <v>36</v>
      </c>
      <c r="E590" s="87">
        <f>E591</f>
        <v>1000</v>
      </c>
    </row>
    <row r="591" spans="1:5" ht="12.75">
      <c r="A591" s="112"/>
      <c r="B591" s="101" t="s">
        <v>66</v>
      </c>
      <c r="C591" s="102"/>
      <c r="D591" s="104" t="s">
        <v>37</v>
      </c>
      <c r="E591" s="82">
        <f>E592</f>
        <v>1000</v>
      </c>
    </row>
    <row r="592" spans="1:5" ht="12.75">
      <c r="A592" s="32"/>
      <c r="B592" s="32"/>
      <c r="C592" s="3">
        <v>4610</v>
      </c>
      <c r="D592" s="15" t="s">
        <v>202</v>
      </c>
      <c r="E592" s="82">
        <v>1000</v>
      </c>
    </row>
    <row r="593" spans="1:6" ht="12.75">
      <c r="A593" s="24" t="s">
        <v>68</v>
      </c>
      <c r="B593" s="31"/>
      <c r="C593" s="13"/>
      <c r="D593" s="40" t="s">
        <v>148</v>
      </c>
      <c r="E593" s="93">
        <f>E594</f>
        <v>15316</v>
      </c>
      <c r="F593"/>
    </row>
    <row r="594" spans="1:6" ht="12.75">
      <c r="A594" s="31"/>
      <c r="B594" s="32" t="s">
        <v>74</v>
      </c>
      <c r="C594" s="3"/>
      <c r="D594" s="14" t="s">
        <v>75</v>
      </c>
      <c r="E594" s="94">
        <f>SUM(E595:E597)</f>
        <v>15316</v>
      </c>
      <c r="F594"/>
    </row>
    <row r="595" spans="1:6" ht="12.75">
      <c r="A595" s="31"/>
      <c r="B595" s="32"/>
      <c r="C595" s="6">
        <v>4300</v>
      </c>
      <c r="D595" t="s">
        <v>53</v>
      </c>
      <c r="E595" s="94">
        <v>10900</v>
      </c>
      <c r="F595"/>
    </row>
    <row r="596" spans="1:6" ht="12.75">
      <c r="A596" s="31"/>
      <c r="B596" s="32"/>
      <c r="C596" s="3">
        <v>4510</v>
      </c>
      <c r="D596" s="19" t="s">
        <v>172</v>
      </c>
      <c r="E596" s="94">
        <v>240</v>
      </c>
      <c r="F596"/>
    </row>
    <row r="597" spans="1:6" ht="12.75">
      <c r="A597" s="31"/>
      <c r="B597" s="31"/>
      <c r="C597" s="3">
        <v>4610</v>
      </c>
      <c r="D597" s="15" t="s">
        <v>202</v>
      </c>
      <c r="E597" s="94">
        <v>4176</v>
      </c>
      <c r="F597"/>
    </row>
    <row r="598" spans="1:6" ht="12.75">
      <c r="A598" s="38" t="s">
        <v>106</v>
      </c>
      <c r="B598" s="38"/>
      <c r="C598" s="7"/>
      <c r="D598" s="5" t="s">
        <v>107</v>
      </c>
      <c r="E598" s="85">
        <f>SUM(E601:E603)</f>
        <v>440000</v>
      </c>
      <c r="F598"/>
    </row>
    <row r="599" spans="1:6" ht="12.75">
      <c r="A599" s="33"/>
      <c r="B599" s="33" t="s">
        <v>109</v>
      </c>
      <c r="D599" t="s">
        <v>110</v>
      </c>
      <c r="E599" s="82">
        <f>SUM(E603:E603)</f>
        <v>428850</v>
      </c>
      <c r="F599"/>
    </row>
    <row r="600" spans="1:6" ht="12.75">
      <c r="A600" s="33"/>
      <c r="B600" s="33"/>
      <c r="D600" t="s">
        <v>111</v>
      </c>
      <c r="F600"/>
    </row>
    <row r="601" spans="1:6" ht="12.75">
      <c r="A601" s="33"/>
      <c r="B601" s="33"/>
      <c r="C601" s="6">
        <v>8090</v>
      </c>
      <c r="D601" t="s">
        <v>357</v>
      </c>
      <c r="E601" s="82">
        <v>11150</v>
      </c>
      <c r="F601"/>
    </row>
    <row r="602" spans="1:6" ht="12.75">
      <c r="A602" s="33"/>
      <c r="B602" s="33"/>
      <c r="D602" t="s">
        <v>358</v>
      </c>
      <c r="F602"/>
    </row>
    <row r="603" spans="1:5" ht="12.75">
      <c r="A603" s="33"/>
      <c r="B603" s="33"/>
      <c r="C603" s="6">
        <v>8110</v>
      </c>
      <c r="D603" t="s">
        <v>215</v>
      </c>
      <c r="E603" s="82">
        <v>428850</v>
      </c>
    </row>
    <row r="604" spans="1:4" ht="12.75">
      <c r="A604" s="33"/>
      <c r="B604" s="33"/>
      <c r="D604" t="s">
        <v>216</v>
      </c>
    </row>
    <row r="605" spans="1:4" ht="12.75">
      <c r="A605" s="33"/>
      <c r="B605" s="33"/>
      <c r="D605" t="s">
        <v>217</v>
      </c>
    </row>
    <row r="606" spans="1:5" ht="12.75">
      <c r="A606" s="38" t="s">
        <v>112</v>
      </c>
      <c r="B606" s="38"/>
      <c r="C606" s="7"/>
      <c r="D606" s="5" t="s">
        <v>113</v>
      </c>
      <c r="E606" s="85">
        <f>SUM(+E607+E610)</f>
        <v>677470</v>
      </c>
    </row>
    <row r="607" spans="1:5" ht="12.75">
      <c r="A607" s="33"/>
      <c r="B607" s="33" t="s">
        <v>108</v>
      </c>
      <c r="D607" t="s">
        <v>117</v>
      </c>
      <c r="E607" s="82">
        <f>SUM(E608:E609)</f>
        <v>123683</v>
      </c>
    </row>
    <row r="608" spans="1:5" ht="12.75">
      <c r="A608" s="33"/>
      <c r="B608" s="33"/>
      <c r="C608" s="6">
        <v>4300</v>
      </c>
      <c r="D608" t="s">
        <v>53</v>
      </c>
      <c r="E608" s="82">
        <v>20000</v>
      </c>
    </row>
    <row r="609" spans="1:5" ht="12.75">
      <c r="A609" s="33"/>
      <c r="B609" s="33"/>
      <c r="C609" s="6">
        <v>4530</v>
      </c>
      <c r="D609" t="s">
        <v>186</v>
      </c>
      <c r="E609" s="82">
        <v>103683</v>
      </c>
    </row>
    <row r="610" spans="1:5" ht="12.75">
      <c r="A610" s="33"/>
      <c r="B610" s="33" t="s">
        <v>114</v>
      </c>
      <c r="D610" t="s">
        <v>115</v>
      </c>
      <c r="E610" s="82">
        <f>SUM(E611:E612)</f>
        <v>553787</v>
      </c>
    </row>
    <row r="611" spans="1:5" ht="12.75">
      <c r="A611" s="33"/>
      <c r="B611" s="33"/>
      <c r="C611" s="6">
        <v>4810</v>
      </c>
      <c r="D611" t="s">
        <v>116</v>
      </c>
      <c r="E611" s="82">
        <v>519717</v>
      </c>
    </row>
    <row r="612" spans="1:5" ht="12.75">
      <c r="A612" s="33"/>
      <c r="B612" s="33"/>
      <c r="C612" s="6">
        <v>6800</v>
      </c>
      <c r="D612" t="s">
        <v>246</v>
      </c>
      <c r="E612" s="82">
        <v>34070</v>
      </c>
    </row>
    <row r="613" spans="1:6" ht="12.75">
      <c r="A613" s="65" t="s">
        <v>154</v>
      </c>
      <c r="B613" s="65"/>
      <c r="C613" s="52"/>
      <c r="D613" s="51" t="s">
        <v>151</v>
      </c>
      <c r="E613" s="87">
        <f>+E635+E619+E628+E614</f>
        <v>26272</v>
      </c>
      <c r="F613" s="77"/>
    </row>
    <row r="614" spans="1:6" s="68" customFormat="1" ht="12.75">
      <c r="A614" s="111"/>
      <c r="B614" s="111" t="s">
        <v>376</v>
      </c>
      <c r="C614" s="69"/>
      <c r="D614" s="68" t="s">
        <v>141</v>
      </c>
      <c r="E614" s="95">
        <f>E615</f>
        <v>272</v>
      </c>
      <c r="F614" s="99"/>
    </row>
    <row r="615" spans="1:6" ht="12.75">
      <c r="A615" s="65"/>
      <c r="B615" s="65"/>
      <c r="C615" s="3">
        <v>2910</v>
      </c>
      <c r="D615" s="15" t="s">
        <v>228</v>
      </c>
      <c r="E615" s="95">
        <v>272</v>
      </c>
      <c r="F615" s="77"/>
    </row>
    <row r="616" spans="1:6" ht="12.75">
      <c r="A616" s="65"/>
      <c r="B616" s="65"/>
      <c r="C616" s="3"/>
      <c r="D616" s="15" t="s">
        <v>229</v>
      </c>
      <c r="E616" s="87"/>
      <c r="F616" s="77"/>
    </row>
    <row r="617" spans="1:6" ht="12.75">
      <c r="A617" s="65"/>
      <c r="B617" s="65"/>
      <c r="C617" s="3"/>
      <c r="D617" s="15" t="s">
        <v>230</v>
      </c>
      <c r="E617" s="87"/>
      <c r="F617" s="77"/>
    </row>
    <row r="618" spans="1:6" ht="12.75">
      <c r="A618" s="65"/>
      <c r="B618" s="65"/>
      <c r="C618" s="3"/>
      <c r="D618" s="15" t="s">
        <v>324</v>
      </c>
      <c r="E618" s="87"/>
      <c r="F618" s="77"/>
    </row>
    <row r="619" spans="1:6" s="68" customFormat="1" ht="12.75">
      <c r="A619" s="111"/>
      <c r="B619" s="69">
        <v>85213</v>
      </c>
      <c r="C619" s="69"/>
      <c r="D619" s="68" t="s">
        <v>121</v>
      </c>
      <c r="E619" s="95">
        <f>E624</f>
        <v>2500</v>
      </c>
      <c r="F619" s="99"/>
    </row>
    <row r="620" spans="1:6" s="68" customFormat="1" ht="12.75">
      <c r="A620" s="111"/>
      <c r="B620" s="69"/>
      <c r="C620" s="69"/>
      <c r="D620" s="68" t="s">
        <v>221</v>
      </c>
      <c r="E620" s="95"/>
      <c r="F620" s="99"/>
    </row>
    <row r="621" spans="1:6" s="68" customFormat="1" ht="12.75">
      <c r="A621" s="111"/>
      <c r="B621" s="69"/>
      <c r="C621" s="69"/>
      <c r="D621" s="68" t="s">
        <v>222</v>
      </c>
      <c r="E621" s="95"/>
      <c r="F621" s="99"/>
    </row>
    <row r="622" spans="1:6" s="68" customFormat="1" ht="12.75">
      <c r="A622" s="111"/>
      <c r="B622" s="69"/>
      <c r="C622" s="69"/>
      <c r="D622" s="68" t="s">
        <v>224</v>
      </c>
      <c r="E622" s="95"/>
      <c r="F622" s="99"/>
    </row>
    <row r="623" spans="1:6" s="68" customFormat="1" ht="12.75">
      <c r="A623" s="111"/>
      <c r="B623" s="69"/>
      <c r="C623" s="69"/>
      <c r="D623" s="68" t="s">
        <v>223</v>
      </c>
      <c r="E623" s="95"/>
      <c r="F623" s="99"/>
    </row>
    <row r="624" spans="1:6" ht="12.75">
      <c r="A624" s="65"/>
      <c r="B624" s="52"/>
      <c r="C624" s="3">
        <v>2910</v>
      </c>
      <c r="D624" s="15" t="s">
        <v>228</v>
      </c>
      <c r="E624" s="95">
        <v>2500</v>
      </c>
      <c r="F624" s="77"/>
    </row>
    <row r="625" spans="1:6" ht="12.75">
      <c r="A625" s="65"/>
      <c r="B625" s="52"/>
      <c r="C625" s="3"/>
      <c r="D625" s="15" t="s">
        <v>229</v>
      </c>
      <c r="E625" s="87"/>
      <c r="F625" s="77"/>
    </row>
    <row r="626" spans="1:6" ht="12.75">
      <c r="A626" s="65"/>
      <c r="B626" s="52"/>
      <c r="C626" s="3"/>
      <c r="D626" s="15" t="s">
        <v>230</v>
      </c>
      <c r="E626" s="87"/>
      <c r="F626" s="77"/>
    </row>
    <row r="627" spans="1:6" ht="12.75">
      <c r="A627" s="65"/>
      <c r="B627" s="52"/>
      <c r="C627" s="3"/>
      <c r="D627" s="15" t="s">
        <v>324</v>
      </c>
      <c r="E627" s="87"/>
      <c r="F627" s="77"/>
    </row>
    <row r="628" spans="1:6" ht="12.75">
      <c r="A628" s="65"/>
      <c r="B628" s="6">
        <v>85214</v>
      </c>
      <c r="D628" t="s">
        <v>209</v>
      </c>
      <c r="E628" s="95">
        <f>E630</f>
        <v>4500</v>
      </c>
      <c r="F628" s="77"/>
    </row>
    <row r="629" spans="1:6" ht="12.75">
      <c r="A629" s="65"/>
      <c r="B629" s="6"/>
      <c r="D629" t="s">
        <v>174</v>
      </c>
      <c r="E629" s="95"/>
      <c r="F629" s="77"/>
    </row>
    <row r="630" spans="1:6" ht="12.75">
      <c r="A630" s="65"/>
      <c r="B630" s="52"/>
      <c r="C630" s="3">
        <v>2910</v>
      </c>
      <c r="D630" s="15" t="s">
        <v>228</v>
      </c>
      <c r="E630" s="95">
        <v>4500</v>
      </c>
      <c r="F630" s="77"/>
    </row>
    <row r="631" spans="1:6" ht="12.75">
      <c r="A631" s="65"/>
      <c r="B631" s="52"/>
      <c r="C631" s="3"/>
      <c r="D631" s="15" t="s">
        <v>229</v>
      </c>
      <c r="E631" s="87"/>
      <c r="F631" s="77"/>
    </row>
    <row r="632" spans="1:6" ht="12.75">
      <c r="A632" s="65"/>
      <c r="B632" s="52"/>
      <c r="C632" s="3"/>
      <c r="D632" s="15" t="s">
        <v>230</v>
      </c>
      <c r="E632" s="87"/>
      <c r="F632" s="77"/>
    </row>
    <row r="633" spans="1:6" ht="12.75">
      <c r="A633" s="65"/>
      <c r="B633" s="52"/>
      <c r="C633" s="3"/>
      <c r="D633" s="15" t="s">
        <v>231</v>
      </c>
      <c r="E633" s="87"/>
      <c r="F633" s="77"/>
    </row>
    <row r="634" spans="1:6" ht="12.75">
      <c r="A634" s="65"/>
      <c r="B634" s="52"/>
      <c r="C634" s="3"/>
      <c r="D634" s="15" t="s">
        <v>226</v>
      </c>
      <c r="E634" s="87"/>
      <c r="F634" s="77"/>
    </row>
    <row r="635" spans="1:5" ht="12.75">
      <c r="A635" s="33"/>
      <c r="B635" s="33" t="s">
        <v>252</v>
      </c>
      <c r="D635" s="62" t="s">
        <v>214</v>
      </c>
      <c r="E635" s="82">
        <f>E636</f>
        <v>19000</v>
      </c>
    </row>
    <row r="636" spans="1:5" ht="12.75">
      <c r="A636" s="33"/>
      <c r="B636" s="33"/>
      <c r="C636" s="3">
        <v>2910</v>
      </c>
      <c r="D636" s="15" t="s">
        <v>228</v>
      </c>
      <c r="E636" s="82">
        <v>19000</v>
      </c>
    </row>
    <row r="637" spans="1:4" ht="12.75">
      <c r="A637" s="33"/>
      <c r="B637" s="33"/>
      <c r="C637" s="3"/>
      <c r="D637" s="15" t="s">
        <v>229</v>
      </c>
    </row>
    <row r="638" spans="1:4" ht="12.75">
      <c r="A638" s="33"/>
      <c r="B638" s="33"/>
      <c r="C638" s="3"/>
      <c r="D638" s="15" t="s">
        <v>230</v>
      </c>
    </row>
    <row r="639" spans="1:4" ht="12.75">
      <c r="A639" s="33"/>
      <c r="B639" s="33"/>
      <c r="C639" s="3"/>
      <c r="D639" s="15" t="s">
        <v>231</v>
      </c>
    </row>
    <row r="640" spans="1:6" ht="12.75">
      <c r="A640" s="33"/>
      <c r="B640" s="33"/>
      <c r="C640" s="3"/>
      <c r="D640" s="15" t="s">
        <v>226</v>
      </c>
      <c r="E640"/>
      <c r="F640"/>
    </row>
    <row r="642" spans="1:6" s="51" customFormat="1" ht="12.75">
      <c r="A642" s="121" t="s">
        <v>302</v>
      </c>
      <c r="B642" s="121"/>
      <c r="C642" s="52"/>
      <c r="D642" s="122" t="s">
        <v>303</v>
      </c>
      <c r="E642" s="87">
        <f>E643</f>
        <v>317</v>
      </c>
      <c r="F642" s="77"/>
    </row>
    <row r="643" spans="2:5" ht="12.75">
      <c r="B643" s="36" t="s">
        <v>360</v>
      </c>
      <c r="D643" s="62" t="s">
        <v>254</v>
      </c>
      <c r="E643" s="82">
        <f>SUM(E644:E650)</f>
        <v>317</v>
      </c>
    </row>
    <row r="644" spans="1:6" ht="12.75">
      <c r="A644"/>
      <c r="B644"/>
      <c r="C644" s="3">
        <v>2910</v>
      </c>
      <c r="D644" s="15" t="s">
        <v>228</v>
      </c>
      <c r="E644" s="82">
        <v>300</v>
      </c>
      <c r="F644"/>
    </row>
    <row r="645" spans="1:6" ht="12.75">
      <c r="A645"/>
      <c r="B645"/>
      <c r="C645" s="3"/>
      <c r="D645" s="15" t="s">
        <v>229</v>
      </c>
      <c r="F645"/>
    </row>
    <row r="646" spans="1:6" ht="12.75">
      <c r="A646"/>
      <c r="B646"/>
      <c r="C646" s="3"/>
      <c r="D646" s="15" t="s">
        <v>230</v>
      </c>
      <c r="F646"/>
    </row>
    <row r="647" spans="1:6" ht="12.75">
      <c r="A647"/>
      <c r="B647"/>
      <c r="C647" s="3"/>
      <c r="D647" s="15" t="s">
        <v>231</v>
      </c>
      <c r="F647"/>
    </row>
    <row r="648" spans="1:6" ht="12.75">
      <c r="A648"/>
      <c r="B648"/>
      <c r="C648" s="3"/>
      <c r="D648" s="15" t="s">
        <v>226</v>
      </c>
      <c r="F648"/>
    </row>
    <row r="649" spans="1:6" ht="12.75">
      <c r="A649"/>
      <c r="B649"/>
      <c r="C649" s="6">
        <v>4560</v>
      </c>
      <c r="D649" s="62" t="s">
        <v>232</v>
      </c>
      <c r="E649" s="82">
        <v>17</v>
      </c>
      <c r="F649"/>
    </row>
    <row r="650" spans="1:6" ht="12.75">
      <c r="A650"/>
      <c r="B650"/>
      <c r="D650" s="62" t="s">
        <v>229</v>
      </c>
      <c r="F650"/>
    </row>
    <row r="651" spans="1:6" ht="12.75">
      <c r="A651"/>
      <c r="B651"/>
      <c r="D651" s="15" t="s">
        <v>230</v>
      </c>
      <c r="F651"/>
    </row>
    <row r="652" spans="1:6" ht="12.75">
      <c r="A652"/>
      <c r="B652"/>
      <c r="D652" s="15" t="s">
        <v>238</v>
      </c>
      <c r="F65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2021-12-29T09:43:25Z</cp:lastPrinted>
  <dcterms:created xsi:type="dcterms:W3CDTF">2014-09-04T08:28:49Z</dcterms:created>
  <dcterms:modified xsi:type="dcterms:W3CDTF">2022-01-31T12:36:00Z</dcterms:modified>
  <cp:category/>
  <cp:version/>
  <cp:contentType/>
  <cp:contentStatus/>
</cp:coreProperties>
</file>