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0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<sst xmlns="http://schemas.openxmlformats.org/spreadsheetml/2006/main" count="1530" uniqueCount="548">
  <si>
    <t>Dz</t>
  </si>
  <si>
    <t>Pozostała działalność</t>
  </si>
  <si>
    <t>Szkoły podstawowe</t>
  </si>
  <si>
    <t>Ośrodek Sportu i Rekreacji</t>
  </si>
  <si>
    <t>Rozdział</t>
  </si>
  <si>
    <t>Par.</t>
  </si>
  <si>
    <t>Nazwa paragrafu</t>
  </si>
  <si>
    <t>Kwota planu</t>
  </si>
  <si>
    <t>Budżet Szkoły Podstawowej nr 5</t>
  </si>
  <si>
    <t>Miejski Zespół Obsługi Szkół i Przedszkoli</t>
  </si>
  <si>
    <t>Oświata i wychowanie</t>
  </si>
  <si>
    <t>Środowiskowy Dom Samopomocy</t>
  </si>
  <si>
    <t>Załącznik Nr 8</t>
  </si>
  <si>
    <t>Miejski Ośrodek Pomocy Społecznej</t>
  </si>
  <si>
    <t>Przedszkole Nr 5</t>
  </si>
  <si>
    <t>Przedszkole Nr 7</t>
  </si>
  <si>
    <t>Załącznik Nr 6</t>
  </si>
  <si>
    <t>Załącznik Nr 10</t>
  </si>
  <si>
    <t>Załącznik Nr 12</t>
  </si>
  <si>
    <t>Załącznik Nr 17</t>
  </si>
  <si>
    <t>Załącznik Nr 11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</si>
  <si>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</si>
  <si>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</si>
  <si>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</si>
  <si>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</si>
  <si>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</si>
  <si>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</si>
  <si>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</si>
  <si>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</si>
  <si>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</si>
  <si>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</si>
  <si>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</si>
  <si>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</si>
  <si>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</si>
  <si>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</si>
  <si>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</si>
  <si>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</si>
  <si>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</si>
  <si>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</si>
  <si>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</si>
  <si>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</si>
  <si>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</si>
  <si>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</si>
  <si>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</si>
  <si>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</si>
  <si>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</si>
  <si>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</si>
  <si>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</si>
  <si>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</si>
  <si>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</si>
  <si>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</si>
  <si>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</si>
  <si>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</si>
  <si>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</si>
  <si>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</si>
  <si>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</si>
  <si>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</si>
  <si>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</si>
  <si>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</si>
  <si>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</si>
  <si>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</si>
  <si>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</si>
  <si>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</si>
  <si>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75023</t>
  </si>
  <si>
    <t>Urzędy gmin/miast i miast na prawach powiatu</t>
  </si>
  <si>
    <t>Odpisy na zakładowy fundusz świadczeń socjaln.</t>
  </si>
  <si>
    <t>75095</t>
  </si>
  <si>
    <t xml:space="preserve"> </t>
  </si>
  <si>
    <t>60016</t>
  </si>
  <si>
    <t>Transport i łączność / zadania własne/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</si>
  <si>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</si>
  <si>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</si>
  <si>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</si>
  <si>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</si>
  <si>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</si>
  <si>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</si>
  <si>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</si>
  <si>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</si>
  <si>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</si>
  <si>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</si>
  <si>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</si>
  <si>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</si>
  <si>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</si>
  <si>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</si>
  <si>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</si>
  <si>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</si>
  <si>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</si>
  <si>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</si>
  <si>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</si>
  <si>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</si>
  <si>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</si>
  <si>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</si>
  <si>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</si>
  <si>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</si>
  <si>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</si>
  <si>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</si>
  <si>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</si>
  <si>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</si>
  <si>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</si>
  <si>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</si>
  <si>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</si>
  <si>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</si>
  <si>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</si>
  <si>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</si>
  <si>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</si>
  <si>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</si>
  <si>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</si>
  <si>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</si>
  <si>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</si>
  <si>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</si>
  <si>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</si>
  <si>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</si>
  <si>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</si>
  <si>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</si>
  <si>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</si>
  <si>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</si>
  <si>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</si>
  <si>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</si>
  <si>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</si>
  <si>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</si>
  <si>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</si>
  <si>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</si>
  <si>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</si>
  <si>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</si>
  <si>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</si>
  <si>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</si>
  <si>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</si>
  <si>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</si>
  <si>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</si>
  <si>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</si>
  <si>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</si>
  <si>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</si>
  <si>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</si>
  <si>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</si>
  <si>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</si>
  <si>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</si>
  <si>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</si>
  <si>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</si>
  <si>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</si>
  <si>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</si>
  <si>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</si>
  <si>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</si>
  <si>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</si>
  <si>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</si>
  <si>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</si>
  <si>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</si>
  <si>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</si>
  <si>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</si>
  <si>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</si>
  <si>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</si>
  <si>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</si>
  <si>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</si>
  <si>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</si>
  <si>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</si>
  <si>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</si>
  <si>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</si>
  <si>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</si>
  <si>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</si>
  <si>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</si>
  <si>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</si>
  <si>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</si>
  <si>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</si>
  <si>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</si>
  <si>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</si>
  <si>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</si>
  <si>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</si>
  <si>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</si>
  <si>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</si>
  <si>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</si>
  <si>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</si>
  <si>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</si>
  <si>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</si>
  <si>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</si>
  <si>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</si>
  <si>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</si>
  <si>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</si>
  <si>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</si>
  <si>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</si>
  <si>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</si>
  <si>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</si>
  <si>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</si>
  <si>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</si>
  <si>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</si>
  <si>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Pomoc Społeczna /zadania zlecone/</t>
  </si>
  <si>
    <t xml:space="preserve">Pomoc Społeczna 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</si>
  <si>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</si>
  <si>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</si>
  <si>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</si>
  <si>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</si>
  <si>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</si>
  <si>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</si>
  <si>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</si>
  <si>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</si>
  <si>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</si>
  <si>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</si>
  <si>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</si>
  <si>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</si>
  <si>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</si>
  <si>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</si>
  <si>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</si>
  <si>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</si>
  <si>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</si>
  <si>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</si>
  <si>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</si>
  <si>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</si>
  <si>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</si>
  <si>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</si>
  <si>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</si>
  <si>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</si>
  <si>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3</t>
  </si>
  <si>
    <t>92105</t>
  </si>
  <si>
    <t>Pozostałe zadania w zakresie kultury</t>
  </si>
  <si>
    <t>92605</t>
  </si>
  <si>
    <t>0760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</si>
  <si>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</si>
  <si>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</si>
  <si>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</si>
  <si>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</si>
  <si>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</si>
  <si>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</si>
  <si>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</si>
  <si>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</si>
  <si>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</si>
  <si>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</si>
  <si>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</si>
  <si>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</si>
  <si>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</si>
  <si>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</si>
  <si>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</si>
  <si>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Podatek od towarów i usług /VAT/</t>
  </si>
  <si>
    <t>Szkolenia pracowników niebędących członkami</t>
  </si>
  <si>
    <t>korpusu służby cywilnej</t>
  </si>
  <si>
    <t>cywilnej</t>
  </si>
  <si>
    <t>Załącznik Nr 18</t>
  </si>
  <si>
    <t>Gospodarka i komunalna i ochrona srodowiska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</si>
  <si>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</si>
  <si>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</si>
  <si>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</si>
  <si>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</si>
  <si>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</si>
  <si>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</si>
  <si>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</si>
  <si>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</si>
  <si>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</si>
  <si>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</si>
  <si>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</si>
  <si>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</si>
  <si>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</si>
  <si>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</si>
  <si>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</si>
  <si>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</si>
  <si>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</si>
  <si>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</si>
  <si>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</si>
  <si>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</si>
  <si>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</si>
  <si>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</si>
  <si>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</si>
  <si>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</si>
  <si>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</si>
  <si>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</si>
  <si>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</si>
  <si>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</si>
  <si>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</si>
  <si>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</si>
  <si>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</si>
  <si>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</si>
  <si>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</si>
  <si>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</si>
  <si>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 xml:space="preserve">Opłaty na rzecz budżetów jednostek samodrządu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</si>
  <si>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</si>
  <si>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</si>
  <si>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</si>
  <si>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</si>
  <si>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</si>
  <si>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</si>
  <si>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</si>
  <si>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</si>
  <si>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</si>
  <si>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</si>
  <si>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</si>
  <si>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</si>
  <si>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</si>
  <si>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</si>
  <si>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</si>
  <si>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</si>
  <si>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</si>
  <si>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</si>
  <si>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</si>
  <si>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</si>
  <si>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</si>
  <si>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</si>
  <si>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</si>
  <si>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</si>
  <si>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</si>
  <si>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</si>
  <si>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</si>
  <si>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</si>
  <si>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</si>
  <si>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</si>
  <si>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</si>
  <si>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</si>
  <si>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</si>
  <si>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</si>
  <si>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</si>
  <si>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</si>
  <si>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</si>
  <si>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</si>
  <si>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</si>
  <si>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</si>
  <si>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</si>
  <si>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</si>
  <si>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</si>
  <si>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</si>
  <si>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</si>
  <si>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</si>
  <si>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</si>
  <si>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</si>
  <si>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</si>
  <si>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</si>
  <si>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</si>
  <si>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</si>
  <si>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</si>
  <si>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</si>
  <si>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</si>
  <si>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</si>
  <si>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</si>
  <si>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</si>
  <si>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</si>
  <si>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</si>
  <si>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</si>
  <si>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</si>
  <si>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</si>
  <si>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</si>
  <si>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</si>
  <si>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</si>
  <si>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</si>
  <si>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</si>
  <si>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Różne wydatki na rzecz osób fizycznych 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</si>
  <si>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</si>
  <si>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</si>
  <si>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</si>
  <si>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</si>
  <si>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</si>
  <si>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</si>
  <si>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</si>
  <si>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</si>
  <si>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</si>
  <si>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</si>
  <si>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</si>
  <si>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</si>
  <si>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</si>
  <si>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</si>
  <si>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</si>
  <si>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</si>
  <si>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</si>
  <si>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</si>
  <si>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</si>
  <si>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</si>
  <si>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</si>
  <si>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</si>
  <si>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Centrum Obsługi Inwerstora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</si>
  <si>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</si>
  <si>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</si>
  <si>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</si>
  <si>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</si>
  <si>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</si>
  <si>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</si>
  <si>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</si>
  <si>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</si>
  <si>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</si>
  <si>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</si>
  <si>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</si>
  <si>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</si>
  <si>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</si>
  <si>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</si>
  <si>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</si>
  <si>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</si>
  <si>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</si>
  <si>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</si>
  <si>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</si>
  <si>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</si>
  <si>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</si>
  <si>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>/lokale komunalne/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</si>
  <si>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</si>
  <si>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</si>
  <si>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</si>
  <si>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</si>
  <si>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</si>
  <si>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</si>
  <si>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</si>
  <si>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</si>
  <si>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</si>
  <si>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</si>
  <si>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</si>
  <si>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</si>
  <si>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</si>
  <si>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</si>
  <si>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</si>
  <si>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</si>
  <si>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</si>
  <si>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</si>
  <si>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</si>
  <si>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</si>
  <si>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</si>
  <si>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</si>
  <si>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</si>
  <si>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</si>
  <si>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</si>
  <si>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</si>
  <si>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</si>
  <si>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</si>
  <si>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</si>
  <si>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</si>
  <si>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</si>
  <si>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</si>
  <si>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</si>
  <si>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</si>
  <si>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</si>
  <si>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</si>
  <si>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</si>
  <si>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</si>
  <si>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</si>
  <si>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</si>
  <si>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>80101</t>
  </si>
  <si>
    <t>Poostała działalność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</si>
  <si>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</si>
  <si>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</si>
  <si>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</si>
  <si>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</si>
  <si>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</si>
  <si>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</si>
  <si>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</si>
  <si>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</si>
  <si>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</si>
  <si>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</si>
  <si>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</si>
  <si>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</si>
  <si>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</si>
  <si>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</si>
  <si>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</si>
  <si>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</si>
  <si>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</si>
  <si>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</si>
  <si>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</si>
  <si>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</si>
  <si>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</si>
  <si>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</si>
  <si>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</si>
  <si>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</si>
  <si>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</si>
  <si>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</si>
  <si>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</si>
  <si>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rok 2021</t>
  </si>
  <si>
    <t>Plan wydatków na 2021r.</t>
  </si>
  <si>
    <t>Plan wydatków na 2021.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</si>
  <si>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</si>
  <si>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</si>
  <si>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</si>
  <si>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</si>
  <si>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</si>
  <si>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</si>
  <si>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</si>
  <si>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</si>
  <si>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</si>
  <si>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</si>
  <si>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</si>
  <si>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</si>
  <si>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</si>
  <si>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</si>
  <si>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80101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</si>
  <si>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</si>
  <si>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</si>
  <si>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</si>
  <si>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</si>
  <si>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</si>
  <si>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</si>
  <si>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</si>
  <si>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</si>
  <si>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</si>
  <si>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</si>
  <si>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</si>
  <si>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</si>
  <si>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</si>
  <si>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</si>
  <si>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</si>
  <si>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</si>
  <si>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</si>
  <si>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</si>
  <si>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</si>
  <si>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</si>
  <si>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</si>
  <si>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</si>
  <si>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</si>
  <si>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Dodatki mieszkaniowe -zazdanie zlecone</t>
  </si>
  <si>
    <t>85504</t>
  </si>
  <si>
    <t>Wspieranie rodziny - zadanie zlecone</t>
  </si>
  <si>
    <t>Ośrodki pomocy społecznej  - zadanie zlecone</t>
  </si>
  <si>
    <t>Spis powszechny i inne</t>
  </si>
  <si>
    <t>Karta Dużej Rodziny - zadanie zlecone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</si>
  <si>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</si>
  <si>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</si>
  <si>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</si>
  <si>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</si>
  <si>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</si>
  <si>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</si>
  <si>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</si>
  <si>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</si>
  <si>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</si>
  <si>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70095</t>
  </si>
  <si>
    <t>92120</t>
  </si>
  <si>
    <t>Ochrona zabytków i opieka nad zabytkami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</si>
  <si>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</si>
  <si>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</si>
  <si>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</si>
  <si>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</si>
  <si>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</si>
  <si>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</si>
  <si>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</si>
  <si>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Oświetlenie ulic, placów i dróg</t>
  </si>
  <si>
    <t>90026</t>
  </si>
  <si>
    <t>Pozostałe zadania zwiazane z gospodarką odpadami</t>
  </si>
  <si>
    <t>Pozostała działaność - Wspieraj Seniora</t>
  </si>
  <si>
    <t>Pozostała działaność - Turkowski Klub Senior +</t>
  </si>
  <si>
    <t xml:space="preserve">Kary, odszkodowania i grzywny wypłacane na rzecz osób </t>
  </si>
  <si>
    <t>prawnych i innych jednostek organizacyjnych</t>
  </si>
  <si>
    <t>85203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</si>
  <si>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</si>
  <si>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</si>
  <si>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</si>
  <si>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</si>
  <si>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</si>
  <si>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2990</t>
  </si>
  <si>
    <t xml:space="preserve">Wpłata środków finansowych z niewykorzystanych w terminie </t>
  </si>
  <si>
    <t>wydatków, które nie wygasają z upływem roku budżetowego</t>
  </si>
  <si>
    <t>6680</t>
  </si>
  <si>
    <t>Zadania w zxakresie przeciwdziałania przemocy w rodzinie</t>
  </si>
  <si>
    <t>2057</t>
  </si>
  <si>
    <t>2059</t>
  </si>
  <si>
    <t>"Kwarantanna nie chroni przed przemocą"</t>
  </si>
  <si>
    <t>60002</t>
  </si>
  <si>
    <t>Infrastruktura kolejowa</t>
  </si>
  <si>
    <t>Dotacja celowa otrzymana z tytułu pomocy finansowej</t>
  </si>
  <si>
    <t>udzielanej miedzy jednostkami samorzadu terytorialnego</t>
  </si>
  <si>
    <t>na dofinansowanie własnych zadań bieżących</t>
  </si>
  <si>
    <t>do Zarządzenia Nr 101/21</t>
  </si>
  <si>
    <t>z dnia 30.07.2021</t>
  </si>
  <si>
    <t>z dnia 30.07.2021r.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</si>
</sst>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" fontId="0" fillId="0" borderId="20" xfId="0" applyNumberForma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4"/>
  <sheetViews>
    <sheetView tabSelected="1" workbookViewId="0" topLeftCell="A432">
      <selection activeCell="D491" sqref="D491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5" customWidth="1"/>
    <col min="6" max="6" width="6.625" style="0" customWidth="1"/>
    <col min="8" max="8" width="11.75390625" style="0" bestFit="1" customWidth="1"/>
  </cols>
  <sheetData>
    <row r="1" ht="12.75">
      <c r="E1" s="75" t="s">
        <v>209</v>
      </c>
    </row>
    <row r="2" spans="4:5" ht="12.75">
      <c r="D2" s="7" t="s">
        <v>453</v>
      </c>
      <c r="E2" s="75" t="s">
        <v>545</v>
      </c>
    </row>
    <row r="3" spans="4:5" ht="12.75">
      <c r="D3" s="6" t="s">
        <v>8</v>
      </c>
      <c r="E3" s="75" t="s">
        <v>151</v>
      </c>
    </row>
    <row r="4" spans="4:5" ht="12.75">
      <c r="D4" s="6"/>
      <c r="E4" s="75" t="s">
        <v>546</v>
      </c>
    </row>
    <row r="5" spans="1:5" ht="12.75">
      <c r="A5" s="1" t="s">
        <v>0</v>
      </c>
      <c r="B5" s="1" t="s">
        <v>4</v>
      </c>
      <c r="C5" s="1" t="s">
        <v>5</v>
      </c>
      <c r="D5" s="1" t="s">
        <v>6</v>
      </c>
      <c r="E5" s="78" t="s">
        <v>7</v>
      </c>
    </row>
    <row r="6" spans="1:5" ht="12.75">
      <c r="A6" s="7">
        <v>801</v>
      </c>
      <c r="B6" s="7"/>
      <c r="C6" s="7"/>
      <c r="D6" s="5" t="s">
        <v>10</v>
      </c>
      <c r="E6" s="88">
        <f>SUM(E7+E28+E33+E45)</f>
        <v>9940490</v>
      </c>
    </row>
    <row r="7" spans="1:5" s="5" customFormat="1" ht="12.75">
      <c r="A7" s="7"/>
      <c r="B7" s="7">
        <v>80101</v>
      </c>
      <c r="C7" s="7"/>
      <c r="D7" s="5" t="s">
        <v>2</v>
      </c>
      <c r="E7" s="88">
        <f>SUM(E8:E27)</f>
        <v>8892254</v>
      </c>
    </row>
    <row r="8" spans="3:5" ht="12.75">
      <c r="C8" s="6">
        <v>3020</v>
      </c>
      <c r="D8" t="s">
        <v>34</v>
      </c>
      <c r="E8" s="75">
        <v>40000</v>
      </c>
    </row>
    <row r="9" spans="3:5" ht="12.75">
      <c r="C9" s="6">
        <v>4010</v>
      </c>
      <c r="D9" t="s">
        <v>35</v>
      </c>
      <c r="E9" s="75">
        <v>6246840</v>
      </c>
    </row>
    <row r="10" spans="3:5" ht="12.75">
      <c r="C10" s="6">
        <v>4040</v>
      </c>
      <c r="D10" t="s">
        <v>36</v>
      </c>
      <c r="E10" s="75">
        <v>474338</v>
      </c>
    </row>
    <row r="11" spans="3:5" ht="12.75">
      <c r="C11" s="6">
        <v>4110</v>
      </c>
      <c r="D11" t="s">
        <v>37</v>
      </c>
      <c r="E11" s="75">
        <v>1045480</v>
      </c>
    </row>
    <row r="12" spans="1:5" ht="12.75">
      <c r="A12"/>
      <c r="B12"/>
      <c r="C12" s="6">
        <v>4120</v>
      </c>
      <c r="D12" t="s">
        <v>475</v>
      </c>
      <c r="E12" s="75">
        <v>125456</v>
      </c>
    </row>
    <row r="13" spans="1:5" ht="12.75">
      <c r="A13"/>
      <c r="B13"/>
      <c r="C13" s="6">
        <v>4140</v>
      </c>
      <c r="D13" t="s">
        <v>255</v>
      </c>
      <c r="E13" s="75">
        <v>13000</v>
      </c>
    </row>
    <row r="14" spans="1:5" ht="12.75">
      <c r="A14"/>
      <c r="B14"/>
      <c r="C14" s="6">
        <v>4170</v>
      </c>
      <c r="D14" t="s">
        <v>208</v>
      </c>
      <c r="E14" s="75">
        <v>20000</v>
      </c>
    </row>
    <row r="15" spans="1:5" ht="12.75">
      <c r="A15"/>
      <c r="B15"/>
      <c r="C15" s="6">
        <v>4210</v>
      </c>
      <c r="D15" t="s">
        <v>38</v>
      </c>
      <c r="E15" s="75">
        <v>70000</v>
      </c>
    </row>
    <row r="16" spans="1:5" ht="12.75">
      <c r="A16"/>
      <c r="B16"/>
      <c r="C16" s="6">
        <v>4240</v>
      </c>
      <c r="D16" t="s">
        <v>374</v>
      </c>
      <c r="E16" s="75">
        <v>20000</v>
      </c>
    </row>
    <row r="17" spans="1:5" ht="12.75">
      <c r="A17"/>
      <c r="B17"/>
      <c r="C17" s="6">
        <v>4260</v>
      </c>
      <c r="D17" t="s">
        <v>39</v>
      </c>
      <c r="E17" s="75">
        <v>370162</v>
      </c>
    </row>
    <row r="18" spans="1:5" ht="12.75">
      <c r="A18"/>
      <c r="B18"/>
      <c r="C18" s="6">
        <v>4270</v>
      </c>
      <c r="D18" t="s">
        <v>40</v>
      </c>
      <c r="E18" s="75">
        <v>24000</v>
      </c>
    </row>
    <row r="19" spans="1:5" ht="12.75">
      <c r="A19"/>
      <c r="B19"/>
      <c r="C19" s="6">
        <v>4280</v>
      </c>
      <c r="D19" t="s">
        <v>224</v>
      </c>
      <c r="E19" s="75">
        <v>5000</v>
      </c>
    </row>
    <row r="20" spans="1:5" ht="12.75">
      <c r="A20"/>
      <c r="B20"/>
      <c r="C20" s="6">
        <v>4300</v>
      </c>
      <c r="D20" t="s">
        <v>41</v>
      </c>
      <c r="E20" s="75">
        <v>113000</v>
      </c>
    </row>
    <row r="21" spans="1:5" ht="12.75">
      <c r="A21"/>
      <c r="B21"/>
      <c r="C21" s="6">
        <v>4360</v>
      </c>
      <c r="D21" t="s">
        <v>290</v>
      </c>
      <c r="E21" s="75">
        <v>10000</v>
      </c>
    </row>
    <row r="22" spans="1:5" ht="12.75">
      <c r="A22"/>
      <c r="B22"/>
      <c r="C22" s="6">
        <v>4410</v>
      </c>
      <c r="D22" t="s">
        <v>42</v>
      </c>
      <c r="E22" s="75">
        <v>4500</v>
      </c>
    </row>
    <row r="23" spans="1:5" ht="12.75">
      <c r="A23"/>
      <c r="B23"/>
      <c r="C23" s="6">
        <v>4430</v>
      </c>
      <c r="D23" t="s">
        <v>43</v>
      </c>
      <c r="E23" s="75">
        <v>12000</v>
      </c>
    </row>
    <row r="24" spans="1:5" ht="12.75">
      <c r="A24"/>
      <c r="B24"/>
      <c r="C24" s="6">
        <v>4440</v>
      </c>
      <c r="D24" t="s">
        <v>44</v>
      </c>
      <c r="E24" s="75">
        <v>274878</v>
      </c>
    </row>
    <row r="25" spans="1:5" ht="12.75">
      <c r="A25"/>
      <c r="B25"/>
      <c r="C25" s="6">
        <v>4700</v>
      </c>
      <c r="D25" t="s">
        <v>230</v>
      </c>
      <c r="E25" s="75">
        <v>1000</v>
      </c>
    </row>
    <row r="26" spans="1:4" ht="12.75">
      <c r="A26"/>
      <c r="B26"/>
      <c r="D26" t="s">
        <v>231</v>
      </c>
    </row>
    <row r="27" spans="1:5" ht="12.75">
      <c r="A27"/>
      <c r="B27"/>
      <c r="C27" s="6">
        <v>4710</v>
      </c>
      <c r="D27" t="s">
        <v>457</v>
      </c>
      <c r="E27" s="75">
        <v>22600</v>
      </c>
    </row>
    <row r="28" spans="1:5" ht="12.75">
      <c r="A28"/>
      <c r="B28" s="7">
        <v>80146</v>
      </c>
      <c r="C28" s="7"/>
      <c r="D28" s="5" t="s">
        <v>144</v>
      </c>
      <c r="E28" s="88">
        <f>SUM(E29:E32)</f>
        <v>42860</v>
      </c>
    </row>
    <row r="29" spans="1:5" ht="12.75">
      <c r="A29"/>
      <c r="B29" s="7"/>
      <c r="C29" s="52">
        <v>4210</v>
      </c>
      <c r="D29" t="s">
        <v>38</v>
      </c>
      <c r="E29" s="91">
        <v>8112</v>
      </c>
    </row>
    <row r="30" spans="1:5" ht="12.75">
      <c r="A30"/>
      <c r="C30" s="6">
        <v>4410</v>
      </c>
      <c r="D30" t="s">
        <v>42</v>
      </c>
      <c r="E30" s="75">
        <v>4321</v>
      </c>
    </row>
    <row r="31" spans="1:5" ht="12.75">
      <c r="A31"/>
      <c r="C31" s="6">
        <v>4700</v>
      </c>
      <c r="D31" t="s">
        <v>230</v>
      </c>
      <c r="E31" s="75">
        <v>30427</v>
      </c>
    </row>
    <row r="32" spans="1:4" ht="12.75">
      <c r="A32"/>
      <c r="D32" t="s">
        <v>231</v>
      </c>
    </row>
    <row r="33" spans="1:5" ht="12.75">
      <c r="A33"/>
      <c r="B33" s="57">
        <v>80148</v>
      </c>
      <c r="C33" s="57"/>
      <c r="D33" s="56" t="s">
        <v>296</v>
      </c>
      <c r="E33" s="89">
        <f>SUM(E34:E44)</f>
        <v>439757</v>
      </c>
    </row>
    <row r="34" spans="1:5" ht="12.75">
      <c r="A34"/>
      <c r="B34" s="57"/>
      <c r="C34" s="6">
        <v>3020</v>
      </c>
      <c r="D34" t="s">
        <v>34</v>
      </c>
      <c r="E34" s="108">
        <v>5500</v>
      </c>
    </row>
    <row r="35" spans="1:5" ht="12.75">
      <c r="A35"/>
      <c r="C35" s="6">
        <v>4010</v>
      </c>
      <c r="D35" t="s">
        <v>35</v>
      </c>
      <c r="E35" s="75">
        <v>318520</v>
      </c>
    </row>
    <row r="36" spans="1:5" ht="12.75">
      <c r="A36"/>
      <c r="C36" s="6">
        <v>4040</v>
      </c>
      <c r="D36" t="s">
        <v>36</v>
      </c>
      <c r="E36" s="75">
        <v>23620</v>
      </c>
    </row>
    <row r="37" spans="1:5" ht="12.75">
      <c r="A37"/>
      <c r="C37" s="6">
        <v>4110</v>
      </c>
      <c r="D37" t="s">
        <v>37</v>
      </c>
      <c r="E37" s="75">
        <v>57400</v>
      </c>
    </row>
    <row r="38" spans="1:5" ht="12.75">
      <c r="A38"/>
      <c r="C38" s="6">
        <v>4120</v>
      </c>
      <c r="D38" t="s">
        <v>475</v>
      </c>
      <c r="E38" s="75">
        <v>7180</v>
      </c>
    </row>
    <row r="39" spans="1:5" ht="12.75">
      <c r="A39"/>
      <c r="C39" s="6">
        <v>4210</v>
      </c>
      <c r="D39" t="s">
        <v>38</v>
      </c>
      <c r="E39" s="75">
        <v>4000</v>
      </c>
    </row>
    <row r="40" spans="1:5" ht="12.75">
      <c r="A40"/>
      <c r="C40" s="6">
        <v>4260</v>
      </c>
      <c r="D40" t="s">
        <v>39</v>
      </c>
      <c r="E40" s="75">
        <v>8000</v>
      </c>
    </row>
    <row r="41" spans="1:5" ht="12.75">
      <c r="A41"/>
      <c r="C41" s="6">
        <v>4270</v>
      </c>
      <c r="D41" t="s">
        <v>40</v>
      </c>
      <c r="E41" s="75">
        <v>1200</v>
      </c>
    </row>
    <row r="42" spans="1:5" ht="12.75">
      <c r="A42"/>
      <c r="C42" s="6">
        <v>4300</v>
      </c>
      <c r="D42" t="s">
        <v>41</v>
      </c>
      <c r="E42" s="75">
        <v>1200</v>
      </c>
    </row>
    <row r="43" spans="1:5" ht="12.75">
      <c r="A43"/>
      <c r="C43" s="6">
        <v>4440</v>
      </c>
      <c r="D43" t="s">
        <v>44</v>
      </c>
      <c r="E43" s="75">
        <v>11627</v>
      </c>
    </row>
    <row r="44" spans="3:5" ht="12.75">
      <c r="C44" s="6">
        <v>4710</v>
      </c>
      <c r="D44" t="s">
        <v>457</v>
      </c>
      <c r="E44" s="75">
        <v>1510</v>
      </c>
    </row>
    <row r="45" spans="2:5" ht="12.75">
      <c r="B45" s="57">
        <v>80150</v>
      </c>
      <c r="C45" s="57"/>
      <c r="D45" s="118" t="s">
        <v>375</v>
      </c>
      <c r="E45" s="89">
        <f>SUM(E49:E57)</f>
        <v>565619</v>
      </c>
    </row>
    <row r="46" ht="12.75">
      <c r="D46" s="118" t="s">
        <v>377</v>
      </c>
    </row>
    <row r="47" ht="12.75">
      <c r="D47" s="118" t="s">
        <v>378</v>
      </c>
    </row>
    <row r="48" ht="12.75">
      <c r="D48" s="120" t="s">
        <v>379</v>
      </c>
    </row>
    <row r="49" spans="3:5" ht="12.75">
      <c r="C49" s="6">
        <v>3020</v>
      </c>
      <c r="D49" t="s">
        <v>34</v>
      </c>
      <c r="E49" s="75">
        <v>1500</v>
      </c>
    </row>
    <row r="50" spans="3:5" ht="12.75">
      <c r="C50" s="6">
        <v>4010</v>
      </c>
      <c r="D50" t="s">
        <v>35</v>
      </c>
      <c r="E50" s="75">
        <v>406720</v>
      </c>
    </row>
    <row r="51" spans="3:5" ht="12.75">
      <c r="C51" s="6">
        <v>4040</v>
      </c>
      <c r="D51" t="s">
        <v>36</v>
      </c>
      <c r="E51" s="75">
        <v>43350</v>
      </c>
    </row>
    <row r="52" spans="3:5" ht="12.75">
      <c r="C52" s="6">
        <v>4110</v>
      </c>
      <c r="D52" t="s">
        <v>37</v>
      </c>
      <c r="E52" s="75">
        <v>74760</v>
      </c>
    </row>
    <row r="53" spans="3:5" ht="12.75">
      <c r="C53" s="6">
        <v>4120</v>
      </c>
      <c r="D53" t="s">
        <v>475</v>
      </c>
      <c r="E53" s="75">
        <v>9700</v>
      </c>
    </row>
    <row r="54" spans="3:5" ht="12.75">
      <c r="C54" s="6">
        <v>4240</v>
      </c>
      <c r="D54" t="s">
        <v>374</v>
      </c>
      <c r="E54" s="75">
        <v>2000</v>
      </c>
    </row>
    <row r="55" spans="3:5" ht="12.75">
      <c r="C55" s="6">
        <v>4270</v>
      </c>
      <c r="D55" t="s">
        <v>40</v>
      </c>
      <c r="E55" s="75">
        <v>2000</v>
      </c>
    </row>
    <row r="56" spans="3:5" ht="12.75">
      <c r="C56" s="6">
        <v>4440</v>
      </c>
      <c r="D56" t="s">
        <v>44</v>
      </c>
      <c r="E56" s="75">
        <v>23529</v>
      </c>
    </row>
    <row r="57" spans="3:5" ht="12.75">
      <c r="C57" s="6">
        <v>4710</v>
      </c>
      <c r="D57" t="s">
        <v>457</v>
      </c>
      <c r="E57" s="75">
        <v>2060</v>
      </c>
    </row>
    <row r="59" spans="1:5" ht="12.75">
      <c r="A59" s="7">
        <v>854</v>
      </c>
      <c r="B59" s="7"/>
      <c r="C59" s="7"/>
      <c r="D59" s="5" t="s">
        <v>45</v>
      </c>
      <c r="E59" s="88">
        <f>SUM(+E60+E73)</f>
        <v>530781</v>
      </c>
    </row>
    <row r="60" spans="1:5" s="5" customFormat="1" ht="12.75">
      <c r="A60" s="7"/>
      <c r="B60" s="7">
        <v>85401</v>
      </c>
      <c r="C60" s="7"/>
      <c r="D60" s="5" t="s">
        <v>46</v>
      </c>
      <c r="E60" s="88">
        <f>SUM(E61:E72)</f>
        <v>438381</v>
      </c>
    </row>
    <row r="61" spans="3:5" ht="12.75">
      <c r="C61" s="6">
        <v>3020</v>
      </c>
      <c r="D61" t="s">
        <v>34</v>
      </c>
      <c r="E61" s="75">
        <v>800</v>
      </c>
    </row>
    <row r="62" spans="3:5" ht="12.75">
      <c r="C62" s="6">
        <v>4010</v>
      </c>
      <c r="D62" t="s">
        <v>35</v>
      </c>
      <c r="E62" s="75">
        <v>299800</v>
      </c>
    </row>
    <row r="63" spans="3:5" ht="12.75">
      <c r="C63" s="6">
        <v>4040</v>
      </c>
      <c r="D63" t="s">
        <v>36</v>
      </c>
      <c r="E63" s="75">
        <v>22972</v>
      </c>
    </row>
    <row r="64" spans="3:5" ht="12.75">
      <c r="C64" s="6">
        <v>4110</v>
      </c>
      <c r="D64" t="s">
        <v>37</v>
      </c>
      <c r="E64" s="75">
        <v>54350</v>
      </c>
    </row>
    <row r="65" spans="3:5" ht="12.75">
      <c r="C65" s="6">
        <v>4120</v>
      </c>
      <c r="D65" t="s">
        <v>475</v>
      </c>
      <c r="E65" s="75">
        <v>5000</v>
      </c>
    </row>
    <row r="66" spans="3:5" ht="12.75">
      <c r="C66" s="6">
        <v>4210</v>
      </c>
      <c r="D66" t="s">
        <v>38</v>
      </c>
      <c r="E66" s="75">
        <v>4800</v>
      </c>
    </row>
    <row r="67" spans="3:5" ht="12.75">
      <c r="C67" s="6">
        <v>4240</v>
      </c>
      <c r="D67" t="s">
        <v>374</v>
      </c>
      <c r="E67" s="75">
        <v>2000</v>
      </c>
    </row>
    <row r="68" spans="3:5" ht="12.75">
      <c r="C68" s="6">
        <v>4260</v>
      </c>
      <c r="D68" t="s">
        <v>39</v>
      </c>
      <c r="E68" s="75">
        <v>30098</v>
      </c>
    </row>
    <row r="69" spans="3:5" ht="12.75">
      <c r="C69" s="6">
        <v>4270</v>
      </c>
      <c r="D69" t="s">
        <v>40</v>
      </c>
      <c r="E69" s="75">
        <v>800</v>
      </c>
    </row>
    <row r="70" spans="3:5" ht="12.75">
      <c r="C70" s="6">
        <v>4300</v>
      </c>
      <c r="D70" t="s">
        <v>41</v>
      </c>
      <c r="E70" s="75">
        <v>1200</v>
      </c>
    </row>
    <row r="71" spans="3:5" ht="12.75">
      <c r="C71" s="6">
        <v>4440</v>
      </c>
      <c r="D71" t="s">
        <v>44</v>
      </c>
      <c r="E71" s="75">
        <v>15141</v>
      </c>
    </row>
    <row r="72" spans="3:5" ht="12.75">
      <c r="C72" s="6">
        <v>4710</v>
      </c>
      <c r="D72" t="s">
        <v>457</v>
      </c>
      <c r="E72" s="75">
        <v>1420</v>
      </c>
    </row>
    <row r="73" spans="2:5" ht="12.75">
      <c r="B73" s="57">
        <v>85416</v>
      </c>
      <c r="C73" s="57"/>
      <c r="D73" s="56" t="s">
        <v>427</v>
      </c>
      <c r="E73" s="89">
        <f>SUM(E74:E74)</f>
        <v>92400</v>
      </c>
    </row>
    <row r="74" spans="3:5" ht="12.75">
      <c r="C74" s="6">
        <v>3240</v>
      </c>
      <c r="D74" s="58" t="s">
        <v>207</v>
      </c>
      <c r="E74" s="75">
        <v>92400</v>
      </c>
    </row>
    <row r="83" ht="12.75">
      <c r="E83" s="75" t="s">
        <v>17</v>
      </c>
    </row>
    <row r="84" spans="4:5" ht="12.75">
      <c r="D84" s="7" t="s">
        <v>453</v>
      </c>
      <c r="E84" s="75" t="s">
        <v>545</v>
      </c>
    </row>
    <row r="85" spans="4:5" ht="12.75">
      <c r="D85" s="9" t="s">
        <v>9</v>
      </c>
      <c r="E85" s="75" t="s">
        <v>151</v>
      </c>
    </row>
    <row r="86" spans="4:5" ht="12.75">
      <c r="D86" s="2"/>
      <c r="E86" s="75" t="s">
        <v>546</v>
      </c>
    </row>
    <row r="87" spans="1:5" ht="12.75">
      <c r="A87" s="1" t="s">
        <v>0</v>
      </c>
      <c r="B87" s="1" t="s">
        <v>4</v>
      </c>
      <c r="C87" s="1" t="s">
        <v>5</v>
      </c>
      <c r="D87" s="1" t="s">
        <v>6</v>
      </c>
      <c r="E87" s="78" t="s">
        <v>7</v>
      </c>
    </row>
    <row r="88" spans="1:5" ht="12.75">
      <c r="A88" s="7">
        <v>750</v>
      </c>
      <c r="D88" s="5" t="s">
        <v>394</v>
      </c>
      <c r="E88" s="88">
        <f>E89</f>
        <v>1355604</v>
      </c>
    </row>
    <row r="89" spans="1:5" s="5" customFormat="1" ht="12.75">
      <c r="A89" s="7"/>
      <c r="B89" s="7">
        <v>75085</v>
      </c>
      <c r="C89" s="7"/>
      <c r="D89" s="5" t="s">
        <v>393</v>
      </c>
      <c r="E89" s="88">
        <f>SUM(E90:E107)</f>
        <v>1355604</v>
      </c>
    </row>
    <row r="90" spans="1:5" s="5" customFormat="1" ht="12.75">
      <c r="A90" s="7"/>
      <c r="B90" s="7"/>
      <c r="C90" s="6">
        <v>3020</v>
      </c>
      <c r="D90" t="s">
        <v>34</v>
      </c>
      <c r="E90" s="91">
        <v>5000</v>
      </c>
    </row>
    <row r="91" spans="3:5" ht="12.75">
      <c r="C91" s="6">
        <v>4010</v>
      </c>
      <c r="D91" t="s">
        <v>35</v>
      </c>
      <c r="E91" s="75">
        <v>930000</v>
      </c>
    </row>
    <row r="92" spans="1:5" ht="12.75">
      <c r="A92"/>
      <c r="B92"/>
      <c r="C92" s="6">
        <v>4040</v>
      </c>
      <c r="D92" t="s">
        <v>36</v>
      </c>
      <c r="E92" s="75">
        <v>77200</v>
      </c>
    </row>
    <row r="93" spans="1:5" ht="12.75">
      <c r="A93"/>
      <c r="B93"/>
      <c r="C93" s="6">
        <v>4110</v>
      </c>
      <c r="D93" t="s">
        <v>37</v>
      </c>
      <c r="E93" s="75">
        <v>165000</v>
      </c>
    </row>
    <row r="94" spans="1:5" ht="12.75">
      <c r="A94"/>
      <c r="B94"/>
      <c r="C94" s="6">
        <v>4120</v>
      </c>
      <c r="D94" t="s">
        <v>475</v>
      </c>
      <c r="E94" s="75">
        <v>24000</v>
      </c>
    </row>
    <row r="95" spans="1:5" ht="12.75">
      <c r="A95"/>
      <c r="B95"/>
      <c r="C95" s="6">
        <v>4170</v>
      </c>
      <c r="D95" t="s">
        <v>208</v>
      </c>
      <c r="E95" s="75">
        <v>10000</v>
      </c>
    </row>
    <row r="96" spans="1:5" ht="12.75">
      <c r="A96"/>
      <c r="B96"/>
      <c r="C96" s="6">
        <v>4210</v>
      </c>
      <c r="D96" t="s">
        <v>38</v>
      </c>
      <c r="E96" s="75">
        <v>30000</v>
      </c>
    </row>
    <row r="97" spans="1:5" ht="12.75">
      <c r="A97"/>
      <c r="B97"/>
      <c r="C97" s="6">
        <v>4260</v>
      </c>
      <c r="D97" t="s">
        <v>39</v>
      </c>
      <c r="E97" s="75">
        <v>30000</v>
      </c>
    </row>
    <row r="98" spans="1:5" ht="12.75">
      <c r="A98"/>
      <c r="B98"/>
      <c r="C98" s="6">
        <v>4270</v>
      </c>
      <c r="D98" t="s">
        <v>40</v>
      </c>
      <c r="E98" s="75">
        <v>12400</v>
      </c>
    </row>
    <row r="99" spans="1:5" ht="12.75">
      <c r="A99"/>
      <c r="B99"/>
      <c r="C99" s="6">
        <v>4280</v>
      </c>
      <c r="D99" t="s">
        <v>224</v>
      </c>
      <c r="E99" s="75">
        <v>2000</v>
      </c>
    </row>
    <row r="100" spans="1:5" ht="12.75">
      <c r="A100"/>
      <c r="B100"/>
      <c r="C100" s="6">
        <v>4300</v>
      </c>
      <c r="D100" t="s">
        <v>41</v>
      </c>
      <c r="E100" s="75">
        <v>25000</v>
      </c>
    </row>
    <row r="101" spans="1:5" ht="12.75">
      <c r="A101"/>
      <c r="B101"/>
      <c r="C101" s="6">
        <v>4360</v>
      </c>
      <c r="D101" t="s">
        <v>290</v>
      </c>
      <c r="E101" s="75">
        <v>5000</v>
      </c>
    </row>
    <row r="102" spans="1:5" ht="12.75">
      <c r="A102"/>
      <c r="B102"/>
      <c r="C102" s="6">
        <v>4410</v>
      </c>
      <c r="D102" t="s">
        <v>42</v>
      </c>
      <c r="E102" s="75">
        <v>4000</v>
      </c>
    </row>
    <row r="103" spans="1:5" ht="12.75">
      <c r="A103"/>
      <c r="B103"/>
      <c r="C103" s="6">
        <v>4430</v>
      </c>
      <c r="D103" t="s">
        <v>43</v>
      </c>
      <c r="E103" s="75">
        <v>3600</v>
      </c>
    </row>
    <row r="104" spans="1:5" ht="12.75">
      <c r="A104"/>
      <c r="B104"/>
      <c r="C104" s="6">
        <v>4440</v>
      </c>
      <c r="D104" t="s">
        <v>44</v>
      </c>
      <c r="E104" s="75">
        <v>24804</v>
      </c>
    </row>
    <row r="105" spans="1:5" ht="12.75">
      <c r="A105"/>
      <c r="B105"/>
      <c r="C105" s="6">
        <v>4700</v>
      </c>
      <c r="D105" t="s">
        <v>230</v>
      </c>
      <c r="E105" s="75">
        <v>3000</v>
      </c>
    </row>
    <row r="106" spans="1:4" ht="12.75">
      <c r="A106"/>
      <c r="B106"/>
      <c r="D106" t="s">
        <v>231</v>
      </c>
    </row>
    <row r="107" spans="1:5" ht="12.75">
      <c r="A107"/>
      <c r="B107"/>
      <c r="C107" s="6">
        <v>4710</v>
      </c>
      <c r="D107" t="s">
        <v>457</v>
      </c>
      <c r="E107" s="75">
        <v>4600</v>
      </c>
    </row>
    <row r="108" spans="1:5" s="56" customFormat="1" ht="12.75">
      <c r="A108" s="57">
        <v>801</v>
      </c>
      <c r="B108" s="57"/>
      <c r="C108" s="57"/>
      <c r="D108" s="56" t="s">
        <v>10</v>
      </c>
      <c r="E108" s="89">
        <f>E109+E123</f>
        <v>323585</v>
      </c>
    </row>
    <row r="109" spans="1:5" s="5" customFormat="1" ht="12.75">
      <c r="A109" s="7"/>
      <c r="B109" s="7">
        <v>80113</v>
      </c>
      <c r="C109" s="7"/>
      <c r="D109" s="5" t="s">
        <v>152</v>
      </c>
      <c r="E109" s="88">
        <f>SUM(E110:E122)</f>
        <v>90105</v>
      </c>
    </row>
    <row r="110" spans="1:5" s="72" customFormat="1" ht="12.75">
      <c r="A110" s="73"/>
      <c r="B110" s="73"/>
      <c r="C110" s="73">
        <v>3030</v>
      </c>
      <c r="D110" s="72" t="s">
        <v>338</v>
      </c>
      <c r="E110" s="108">
        <v>6000</v>
      </c>
    </row>
    <row r="111" spans="1:5" s="5" customFormat="1" ht="12.75">
      <c r="A111" s="7"/>
      <c r="B111" s="7"/>
      <c r="C111" s="6">
        <v>4010</v>
      </c>
      <c r="D111" t="s">
        <v>35</v>
      </c>
      <c r="E111" s="90">
        <v>48000</v>
      </c>
    </row>
    <row r="112" spans="1:5" s="5" customFormat="1" ht="12.75">
      <c r="A112" s="7"/>
      <c r="B112" s="7"/>
      <c r="C112" s="6">
        <v>4040</v>
      </c>
      <c r="D112" t="s">
        <v>36</v>
      </c>
      <c r="E112" s="90">
        <v>4650</v>
      </c>
    </row>
    <row r="113" spans="1:5" s="5" customFormat="1" ht="12.75">
      <c r="A113" s="7"/>
      <c r="B113" s="7"/>
      <c r="C113" s="6">
        <v>4110</v>
      </c>
      <c r="D113" t="s">
        <v>37</v>
      </c>
      <c r="E113" s="90">
        <v>8800</v>
      </c>
    </row>
    <row r="114" spans="1:5" s="5" customFormat="1" ht="12.75">
      <c r="A114" s="7"/>
      <c r="B114" s="7"/>
      <c r="C114" s="6">
        <v>4120</v>
      </c>
      <c r="D114" t="s">
        <v>475</v>
      </c>
      <c r="E114" s="90">
        <v>1400</v>
      </c>
    </row>
    <row r="115" spans="1:5" s="5" customFormat="1" ht="12.75">
      <c r="A115" s="7"/>
      <c r="B115" s="7"/>
      <c r="C115" s="6">
        <v>4170</v>
      </c>
      <c r="D115" t="s">
        <v>208</v>
      </c>
      <c r="E115" s="90">
        <v>1810</v>
      </c>
    </row>
    <row r="116" spans="1:5" s="5" customFormat="1" ht="12.75">
      <c r="A116" s="7"/>
      <c r="B116" s="7"/>
      <c r="C116" s="6">
        <v>4210</v>
      </c>
      <c r="D116" t="s">
        <v>38</v>
      </c>
      <c r="E116" s="90">
        <v>8000</v>
      </c>
    </row>
    <row r="117" spans="1:5" s="5" customFormat="1" ht="12.75">
      <c r="A117" s="7"/>
      <c r="B117" s="7"/>
      <c r="C117" s="6">
        <v>4270</v>
      </c>
      <c r="D117" t="s">
        <v>40</v>
      </c>
      <c r="E117" s="90">
        <v>2500</v>
      </c>
    </row>
    <row r="118" spans="1:5" s="5" customFormat="1" ht="12.75">
      <c r="A118" s="7"/>
      <c r="B118" s="7"/>
      <c r="C118" s="6">
        <v>4280</v>
      </c>
      <c r="D118" t="s">
        <v>224</v>
      </c>
      <c r="E118" s="90">
        <v>300</v>
      </c>
    </row>
    <row r="119" spans="1:5" s="5" customFormat="1" ht="12.75">
      <c r="A119" s="7"/>
      <c r="B119" s="7"/>
      <c r="C119" s="6">
        <v>4300</v>
      </c>
      <c r="D119" t="s">
        <v>41</v>
      </c>
      <c r="E119" s="90">
        <v>2000</v>
      </c>
    </row>
    <row r="120" spans="3:5" ht="12.75">
      <c r="C120" s="6">
        <v>4430</v>
      </c>
      <c r="D120" t="s">
        <v>43</v>
      </c>
      <c r="E120" s="90">
        <v>4000</v>
      </c>
    </row>
    <row r="121" spans="3:5" ht="12.75">
      <c r="C121" s="6">
        <v>4440</v>
      </c>
      <c r="D121" t="s">
        <v>44</v>
      </c>
      <c r="E121" s="90">
        <v>2325</v>
      </c>
    </row>
    <row r="122" spans="3:5" ht="12.75">
      <c r="C122" s="6">
        <v>4710</v>
      </c>
      <c r="D122" t="s">
        <v>457</v>
      </c>
      <c r="E122" s="90">
        <v>320</v>
      </c>
    </row>
    <row r="123" spans="1:5" s="5" customFormat="1" ht="12.75">
      <c r="A123" s="7"/>
      <c r="B123" s="7">
        <v>80195</v>
      </c>
      <c r="C123" s="7"/>
      <c r="D123" s="5" t="s">
        <v>1</v>
      </c>
      <c r="E123" s="88">
        <f>SUM(E124:E127)</f>
        <v>233480</v>
      </c>
    </row>
    <row r="124" spans="3:5" ht="12.75">
      <c r="C124" s="6">
        <v>4210</v>
      </c>
      <c r="D124" t="s">
        <v>38</v>
      </c>
      <c r="E124" s="75">
        <v>5500</v>
      </c>
    </row>
    <row r="125" spans="3:5" ht="12.75">
      <c r="C125" s="6">
        <v>4300</v>
      </c>
      <c r="D125" t="s">
        <v>41</v>
      </c>
      <c r="E125" s="75">
        <v>3500</v>
      </c>
    </row>
    <row r="126" spans="3:5" ht="12.75">
      <c r="C126" s="6">
        <v>4360</v>
      </c>
      <c r="D126" t="s">
        <v>290</v>
      </c>
      <c r="E126" s="75">
        <v>3000</v>
      </c>
    </row>
    <row r="127" spans="3:5" ht="12.75">
      <c r="C127" s="6">
        <v>4440</v>
      </c>
      <c r="D127" t="s">
        <v>44</v>
      </c>
      <c r="E127" s="75">
        <v>221480</v>
      </c>
    </row>
    <row r="128" spans="1:5" ht="12.75">
      <c r="A128" s="7"/>
      <c r="D128" s="58"/>
      <c r="E128" s="91"/>
    </row>
    <row r="129" spans="1:5" ht="12.75">
      <c r="A129" s="7"/>
      <c r="D129" s="58"/>
      <c r="E129" s="91"/>
    </row>
    <row r="130" spans="1:5" ht="12.75">
      <c r="A130" s="7"/>
      <c r="D130" s="72"/>
      <c r="E130" s="91"/>
    </row>
    <row r="131" spans="1:5" ht="12.75">
      <c r="A131" s="7"/>
      <c r="D131" s="72"/>
      <c r="E131" s="91"/>
    </row>
    <row r="132" spans="1:5" ht="12.75">
      <c r="A132" s="7"/>
      <c r="D132" s="72"/>
      <c r="E132" s="91"/>
    </row>
    <row r="133" spans="1:5" ht="12.75">
      <c r="A133" s="7"/>
      <c r="D133" s="72"/>
      <c r="E133" s="91"/>
    </row>
    <row r="134" spans="1:5" ht="12.75">
      <c r="A134" s="7"/>
      <c r="D134" s="72"/>
      <c r="E134" s="91"/>
    </row>
    <row r="135" spans="1:5" ht="12.75">
      <c r="A135" s="7"/>
      <c r="E135" s="88"/>
    </row>
    <row r="136" spans="1:5" ht="12.75">
      <c r="A136" s="7"/>
      <c r="E136" s="88"/>
    </row>
    <row r="137" spans="1:5" ht="12.75">
      <c r="A137" s="7"/>
      <c r="E137" s="88"/>
    </row>
    <row r="138" spans="1:5" ht="12.75">
      <c r="A138" s="7"/>
      <c r="E138" s="88"/>
    </row>
    <row r="139" spans="1:5" ht="12.75">
      <c r="A139" s="7"/>
      <c r="E139" s="88"/>
    </row>
    <row r="140" spans="1:5" ht="12.75">
      <c r="A140" s="7"/>
      <c r="E140" s="88"/>
    </row>
    <row r="141" ht="12.75">
      <c r="E141" s="75" t="s">
        <v>20</v>
      </c>
    </row>
    <row r="142" spans="4:5" ht="12.75">
      <c r="D142" s="7" t="s">
        <v>453</v>
      </c>
      <c r="E142" s="75" t="s">
        <v>545</v>
      </c>
    </row>
    <row r="143" spans="4:5" ht="12.75">
      <c r="D143" s="9" t="s">
        <v>11</v>
      </c>
      <c r="E143" s="75" t="s">
        <v>151</v>
      </c>
    </row>
    <row r="144" spans="4:5" ht="12.75">
      <c r="D144" s="2"/>
      <c r="E144" s="75" t="s">
        <v>546</v>
      </c>
    </row>
    <row r="145" ht="12.75">
      <c r="D145" s="2"/>
    </row>
    <row r="146" spans="1:5" ht="12.75">
      <c r="A146" s="1" t="s">
        <v>0</v>
      </c>
      <c r="B146" s="1" t="s">
        <v>4</v>
      </c>
      <c r="C146" s="1" t="s">
        <v>5</v>
      </c>
      <c r="D146" s="1" t="s">
        <v>6</v>
      </c>
      <c r="E146" s="78" t="s">
        <v>7</v>
      </c>
    </row>
    <row r="147" spans="1:5" ht="12.75">
      <c r="A147" s="7">
        <v>852</v>
      </c>
      <c r="B147" s="7"/>
      <c r="C147" s="7"/>
      <c r="D147" s="5" t="s">
        <v>184</v>
      </c>
      <c r="E147" s="88">
        <f>E148+E159</f>
        <v>457600</v>
      </c>
    </row>
    <row r="148" spans="2:5" ht="12.75">
      <c r="B148" s="6">
        <v>85203</v>
      </c>
      <c r="D148" t="s">
        <v>147</v>
      </c>
      <c r="E148" s="90">
        <f>SUM(E149:E157)</f>
        <v>37000</v>
      </c>
    </row>
    <row r="149" spans="3:5" ht="12.75">
      <c r="C149" s="6">
        <v>4010</v>
      </c>
      <c r="D149" t="s">
        <v>35</v>
      </c>
      <c r="E149" s="90">
        <v>0</v>
      </c>
    </row>
    <row r="150" spans="3:5" ht="12.75">
      <c r="C150" s="6">
        <v>4110</v>
      </c>
      <c r="D150" t="s">
        <v>37</v>
      </c>
      <c r="E150" s="90">
        <v>1550</v>
      </c>
    </row>
    <row r="151" spans="3:5" ht="12.75">
      <c r="C151" s="6">
        <v>4120</v>
      </c>
      <c r="D151" t="s">
        <v>475</v>
      </c>
      <c r="E151" s="90">
        <v>220</v>
      </c>
    </row>
    <row r="152" spans="3:5" ht="12.75">
      <c r="C152" s="6">
        <v>4170</v>
      </c>
      <c r="D152" t="s">
        <v>208</v>
      </c>
      <c r="E152" s="90">
        <v>8400</v>
      </c>
    </row>
    <row r="153" spans="3:5" ht="12.75">
      <c r="C153" s="6">
        <v>4210</v>
      </c>
      <c r="D153" t="s">
        <v>38</v>
      </c>
      <c r="E153" s="90">
        <v>4530</v>
      </c>
    </row>
    <row r="154" spans="1:5" ht="12.75">
      <c r="A154" s="7"/>
      <c r="C154" s="6">
        <v>4220</v>
      </c>
      <c r="D154" t="s">
        <v>47</v>
      </c>
      <c r="E154" s="90">
        <v>11000</v>
      </c>
    </row>
    <row r="155" spans="1:5" ht="12.75">
      <c r="A155" s="7"/>
      <c r="C155" s="6">
        <v>4260</v>
      </c>
      <c r="D155" t="s">
        <v>39</v>
      </c>
      <c r="E155" s="90">
        <v>9000</v>
      </c>
    </row>
    <row r="156" spans="1:5" ht="12.75">
      <c r="A156" s="7"/>
      <c r="C156" s="6">
        <v>4360</v>
      </c>
      <c r="D156" t="s">
        <v>290</v>
      </c>
      <c r="E156" s="90">
        <v>1300</v>
      </c>
    </row>
    <row r="157" spans="1:5" ht="12.75">
      <c r="A157" s="7"/>
      <c r="C157" s="6">
        <v>4430</v>
      </c>
      <c r="D157" t="s">
        <v>43</v>
      </c>
      <c r="E157" s="90">
        <v>1000</v>
      </c>
    </row>
    <row r="158" spans="1:5" ht="12.75">
      <c r="A158" s="7"/>
      <c r="E158" s="88"/>
    </row>
    <row r="159" spans="1:5" s="5" customFormat="1" ht="12.75">
      <c r="A159" s="7">
        <v>852</v>
      </c>
      <c r="B159" s="7"/>
      <c r="C159" s="7"/>
      <c r="D159" s="5" t="s">
        <v>183</v>
      </c>
      <c r="E159" s="88">
        <f>SUM(E160)</f>
        <v>420600</v>
      </c>
    </row>
    <row r="160" spans="2:5" ht="12.75">
      <c r="B160" s="6">
        <v>85203</v>
      </c>
      <c r="D160" t="s">
        <v>147</v>
      </c>
      <c r="E160" s="75">
        <f>SUM(E161:E179)</f>
        <v>420600</v>
      </c>
    </row>
    <row r="161" spans="3:5" ht="12.75">
      <c r="C161" s="6">
        <v>4010</v>
      </c>
      <c r="D161" t="s">
        <v>35</v>
      </c>
      <c r="E161" s="75">
        <v>273490</v>
      </c>
    </row>
    <row r="162" spans="3:5" ht="12.75">
      <c r="C162" s="6">
        <v>4040</v>
      </c>
      <c r="D162" t="s">
        <v>36</v>
      </c>
      <c r="E162" s="75">
        <v>22900</v>
      </c>
    </row>
    <row r="163" spans="3:5" ht="12.75">
      <c r="C163" s="6">
        <v>4110</v>
      </c>
      <c r="D163" t="s">
        <v>37</v>
      </c>
      <c r="E163" s="75">
        <v>53700</v>
      </c>
    </row>
    <row r="164" spans="3:5" ht="12.75">
      <c r="C164" s="6">
        <v>4120</v>
      </c>
      <c r="D164" t="s">
        <v>475</v>
      </c>
      <c r="E164" s="75">
        <v>7333</v>
      </c>
    </row>
    <row r="165" spans="3:5" ht="12.75">
      <c r="C165" s="6">
        <v>4210</v>
      </c>
      <c r="D165" t="s">
        <v>38</v>
      </c>
      <c r="E165" s="75">
        <v>2250</v>
      </c>
    </row>
    <row r="166" spans="3:5" ht="12.75">
      <c r="C166" s="6">
        <v>4220</v>
      </c>
      <c r="D166" t="s">
        <v>47</v>
      </c>
      <c r="E166" s="75">
        <v>16871</v>
      </c>
    </row>
    <row r="167" spans="3:5" ht="12.75">
      <c r="C167" s="6">
        <v>4260</v>
      </c>
      <c r="D167" t="s">
        <v>39</v>
      </c>
      <c r="E167" s="75">
        <v>11450</v>
      </c>
    </row>
    <row r="168" spans="3:5" ht="12.75">
      <c r="C168" s="6">
        <v>4270</v>
      </c>
      <c r="D168" t="s">
        <v>40</v>
      </c>
      <c r="E168" s="75">
        <v>2500</v>
      </c>
    </row>
    <row r="169" spans="3:5" ht="12.75">
      <c r="C169" s="6">
        <v>4280</v>
      </c>
      <c r="D169" t="s">
        <v>224</v>
      </c>
      <c r="E169" s="75">
        <v>500</v>
      </c>
    </row>
    <row r="170" spans="3:5" ht="12.75">
      <c r="C170" s="6">
        <v>4300</v>
      </c>
      <c r="D170" t="s">
        <v>41</v>
      </c>
      <c r="E170" s="75">
        <v>8285</v>
      </c>
    </row>
    <row r="171" spans="3:5" ht="12.75">
      <c r="C171" s="6">
        <v>4360</v>
      </c>
      <c r="D171" t="s">
        <v>290</v>
      </c>
      <c r="E171" s="75">
        <v>1830</v>
      </c>
    </row>
    <row r="172" spans="1:5" ht="12.75">
      <c r="A172"/>
      <c r="B172"/>
      <c r="C172" s="6">
        <v>4410</v>
      </c>
      <c r="D172" t="s">
        <v>42</v>
      </c>
      <c r="E172" s="75">
        <v>2500</v>
      </c>
    </row>
    <row r="173" spans="1:5" ht="12.75">
      <c r="A173"/>
      <c r="B173"/>
      <c r="C173" s="6">
        <v>4430</v>
      </c>
      <c r="D173" t="s">
        <v>43</v>
      </c>
      <c r="E173" s="75">
        <v>2750</v>
      </c>
    </row>
    <row r="174" spans="1:5" ht="12.75">
      <c r="A174"/>
      <c r="B174"/>
      <c r="C174" s="6">
        <v>4440</v>
      </c>
      <c r="D174" t="s">
        <v>44</v>
      </c>
      <c r="E174" s="75">
        <v>7263</v>
      </c>
    </row>
    <row r="175" spans="1:5" ht="12.75">
      <c r="A175"/>
      <c r="B175"/>
      <c r="C175" s="6">
        <v>4480</v>
      </c>
      <c r="D175" t="s">
        <v>53</v>
      </c>
      <c r="E175" s="75">
        <v>2053</v>
      </c>
    </row>
    <row r="176" spans="1:5" ht="12.75">
      <c r="A176"/>
      <c r="B176"/>
      <c r="C176" s="6">
        <v>4520</v>
      </c>
      <c r="D176" t="s">
        <v>325</v>
      </c>
      <c r="E176" s="75">
        <v>575</v>
      </c>
    </row>
    <row r="177" spans="1:5" ht="12.75">
      <c r="A177"/>
      <c r="B177"/>
      <c r="C177" s="6">
        <v>4700</v>
      </c>
      <c r="D177" t="s">
        <v>230</v>
      </c>
      <c r="E177" s="75">
        <v>2350</v>
      </c>
    </row>
    <row r="178" spans="1:4" ht="12.75">
      <c r="A178"/>
      <c r="B178"/>
      <c r="D178" t="s">
        <v>231</v>
      </c>
    </row>
    <row r="179" spans="1:5" ht="12.75">
      <c r="A179"/>
      <c r="B179"/>
      <c r="C179" s="6">
        <v>4710</v>
      </c>
      <c r="D179" t="s">
        <v>457</v>
      </c>
      <c r="E179" s="75">
        <v>2000</v>
      </c>
    </row>
    <row r="194" ht="12.75">
      <c r="E194" s="75" t="s">
        <v>18</v>
      </c>
    </row>
    <row r="195" ht="12.75">
      <c r="E195" s="75" t="s">
        <v>545</v>
      </c>
    </row>
    <row r="196" spans="4:5" ht="12.75">
      <c r="D196" s="7" t="s">
        <v>453</v>
      </c>
      <c r="E196" s="75" t="s">
        <v>151</v>
      </c>
    </row>
    <row r="197" spans="4:5" ht="12.75">
      <c r="D197" s="7" t="s">
        <v>13</v>
      </c>
      <c r="E197" s="75" t="s">
        <v>546</v>
      </c>
    </row>
    <row r="198" spans="1:5" ht="12.75">
      <c r="A198" s="1" t="s">
        <v>0</v>
      </c>
      <c r="B198" s="1" t="s">
        <v>4</v>
      </c>
      <c r="C198" s="1" t="s">
        <v>5</v>
      </c>
      <c r="D198" s="1" t="s">
        <v>6</v>
      </c>
      <c r="E198" s="78" t="s">
        <v>7</v>
      </c>
    </row>
    <row r="199" spans="1:5" s="5" customFormat="1" ht="12.75">
      <c r="A199" s="7">
        <v>852</v>
      </c>
      <c r="B199" s="7"/>
      <c r="C199" s="7"/>
      <c r="D199" s="5" t="s">
        <v>181</v>
      </c>
      <c r="E199" s="88">
        <f>E225+E231+E257+E282+E200+E302+E229+E213+E269+E204+E255+E285+E293+E217</f>
        <v>6573278.26</v>
      </c>
    </row>
    <row r="200" spans="1:5" s="2" customFormat="1" ht="12.75">
      <c r="A200" s="9"/>
      <c r="B200" s="9">
        <v>85202</v>
      </c>
      <c r="C200" s="9"/>
      <c r="D200" s="2" t="s">
        <v>190</v>
      </c>
      <c r="E200" s="90">
        <f>E201</f>
        <v>1263000</v>
      </c>
    </row>
    <row r="201" spans="1:5" s="2" customFormat="1" ht="12.75">
      <c r="A201" s="9"/>
      <c r="B201" s="9"/>
      <c r="C201" s="9">
        <v>4330</v>
      </c>
      <c r="D201" s="2" t="s">
        <v>205</v>
      </c>
      <c r="E201" s="90">
        <v>1263000</v>
      </c>
    </row>
    <row r="202" spans="1:5" s="5" customFormat="1" ht="13.5" customHeight="1">
      <c r="A202" s="7"/>
      <c r="B202" s="7"/>
      <c r="C202" s="6"/>
      <c r="D202" t="s">
        <v>206</v>
      </c>
      <c r="E202" s="90"/>
    </row>
    <row r="203" spans="1:5" s="5" customFormat="1" ht="13.5" customHeight="1">
      <c r="A203" s="7"/>
      <c r="B203" s="7"/>
      <c r="C203" s="6"/>
      <c r="D203"/>
      <c r="E203" s="90"/>
    </row>
    <row r="204" spans="1:5" s="5" customFormat="1" ht="13.5" customHeight="1">
      <c r="A204" s="7"/>
      <c r="B204" s="6">
        <v>85203</v>
      </c>
      <c r="C204" s="6"/>
      <c r="D204" t="s">
        <v>147</v>
      </c>
      <c r="E204" s="90">
        <f>SUM(E205:E210)</f>
        <v>306</v>
      </c>
    </row>
    <row r="205" spans="1:5" s="5" customFormat="1" ht="13.5" customHeight="1">
      <c r="A205" s="7"/>
      <c r="B205" s="6"/>
      <c r="C205" s="6">
        <v>4010</v>
      </c>
      <c r="D205" t="s">
        <v>35</v>
      </c>
      <c r="E205" s="90">
        <v>260</v>
      </c>
    </row>
    <row r="206" spans="1:5" s="5" customFormat="1" ht="13.5" customHeight="1">
      <c r="A206" s="7"/>
      <c r="B206" s="6"/>
      <c r="C206" s="6">
        <v>4110</v>
      </c>
      <c r="D206" t="s">
        <v>37</v>
      </c>
      <c r="E206" s="90">
        <v>46</v>
      </c>
    </row>
    <row r="207" spans="1:5" s="5" customFormat="1" ht="13.5" customHeight="1">
      <c r="A207" s="7"/>
      <c r="B207" s="6"/>
      <c r="C207" s="6">
        <v>4210</v>
      </c>
      <c r="D207" t="s">
        <v>38</v>
      </c>
      <c r="E207" s="90">
        <v>0</v>
      </c>
    </row>
    <row r="208" spans="1:5" s="5" customFormat="1" ht="13.5" customHeight="1">
      <c r="A208" s="7"/>
      <c r="B208" s="6"/>
      <c r="C208" s="6">
        <v>4220</v>
      </c>
      <c r="D208" t="s">
        <v>47</v>
      </c>
      <c r="E208" s="90">
        <v>0</v>
      </c>
    </row>
    <row r="209" spans="1:5" s="5" customFormat="1" ht="13.5" customHeight="1">
      <c r="A209" s="7"/>
      <c r="B209" s="7"/>
      <c r="C209" s="6">
        <v>4300</v>
      </c>
      <c r="D209" t="s">
        <v>41</v>
      </c>
      <c r="E209" s="90">
        <v>0</v>
      </c>
    </row>
    <row r="210" spans="1:5" s="5" customFormat="1" ht="13.5" customHeight="1">
      <c r="A210" s="7"/>
      <c r="B210" s="7"/>
      <c r="C210" s="6">
        <v>4400</v>
      </c>
      <c r="D210" t="s">
        <v>247</v>
      </c>
      <c r="E210" s="90">
        <v>0</v>
      </c>
    </row>
    <row r="211" spans="1:5" s="5" customFormat="1" ht="13.5" customHeight="1">
      <c r="A211" s="7"/>
      <c r="B211" s="7"/>
      <c r="C211" s="6"/>
      <c r="D211" t="s">
        <v>235</v>
      </c>
      <c r="E211" s="90"/>
    </row>
    <row r="212" spans="1:5" s="5" customFormat="1" ht="13.5" customHeight="1">
      <c r="A212" s="7"/>
      <c r="B212" s="7"/>
      <c r="C212" s="6"/>
      <c r="D212"/>
      <c r="E212" s="90"/>
    </row>
    <row r="213" spans="1:5" s="5" customFormat="1" ht="13.5" customHeight="1">
      <c r="A213" s="7"/>
      <c r="B213" s="31" t="s">
        <v>381</v>
      </c>
      <c r="C213" s="61"/>
      <c r="D213" s="46" t="s">
        <v>382</v>
      </c>
      <c r="E213" s="107">
        <f>SUM(E214:E215)</f>
        <v>2000</v>
      </c>
    </row>
    <row r="214" spans="1:5" s="5" customFormat="1" ht="13.5" customHeight="1">
      <c r="A214" s="7"/>
      <c r="B214" s="60"/>
      <c r="C214" s="6">
        <v>4210</v>
      </c>
      <c r="D214" t="s">
        <v>38</v>
      </c>
      <c r="E214" s="107">
        <v>1000</v>
      </c>
    </row>
    <row r="215" spans="1:5" s="5" customFormat="1" ht="13.5" customHeight="1">
      <c r="A215" s="7"/>
      <c r="B215" s="60"/>
      <c r="C215" s="6">
        <v>4300</v>
      </c>
      <c r="D215" t="s">
        <v>41</v>
      </c>
      <c r="E215" s="107">
        <v>1000</v>
      </c>
    </row>
    <row r="216" spans="1:5" s="5" customFormat="1" ht="13.5" customHeight="1">
      <c r="A216" s="7"/>
      <c r="B216" s="60"/>
      <c r="C216" s="6"/>
      <c r="D216"/>
      <c r="E216" s="107"/>
    </row>
    <row r="217" spans="1:5" s="5" customFormat="1" ht="13.5" customHeight="1">
      <c r="A217" s="7"/>
      <c r="B217" s="31" t="s">
        <v>381</v>
      </c>
      <c r="C217" s="61"/>
      <c r="D217" s="46" t="s">
        <v>382</v>
      </c>
      <c r="E217" s="107">
        <f>SUM(E219:E223)</f>
        <v>21101</v>
      </c>
    </row>
    <row r="218" spans="1:5" s="5" customFormat="1" ht="13.5" customHeight="1">
      <c r="A218" s="7"/>
      <c r="B218" s="60"/>
      <c r="C218" s="6"/>
      <c r="D218" s="46" t="s">
        <v>539</v>
      </c>
      <c r="E218" s="107"/>
    </row>
    <row r="219" spans="1:5" s="5" customFormat="1" ht="13.5" customHeight="1">
      <c r="A219" s="7"/>
      <c r="B219" s="60"/>
      <c r="C219" s="6">
        <v>4010</v>
      </c>
      <c r="D219" t="s">
        <v>35</v>
      </c>
      <c r="E219" s="107">
        <v>5680</v>
      </c>
    </row>
    <row r="220" spans="1:5" s="5" customFormat="1" ht="13.5" customHeight="1">
      <c r="A220" s="7"/>
      <c r="B220" s="60"/>
      <c r="C220" s="6">
        <v>4110</v>
      </c>
      <c r="D220" t="s">
        <v>37</v>
      </c>
      <c r="E220" s="107">
        <v>1288</v>
      </c>
    </row>
    <row r="221" spans="1:5" s="5" customFormat="1" ht="13.5" customHeight="1">
      <c r="A221" s="7"/>
      <c r="B221" s="60"/>
      <c r="C221" s="6">
        <v>4120</v>
      </c>
      <c r="D221" t="s">
        <v>475</v>
      </c>
      <c r="E221" s="107">
        <v>172</v>
      </c>
    </row>
    <row r="222" spans="1:5" s="5" customFormat="1" ht="13.5" customHeight="1">
      <c r="A222" s="7"/>
      <c r="B222" s="60"/>
      <c r="C222" s="6">
        <v>4170</v>
      </c>
      <c r="D222" t="s">
        <v>208</v>
      </c>
      <c r="E222" s="107">
        <v>1760</v>
      </c>
    </row>
    <row r="223" spans="1:5" s="5" customFormat="1" ht="13.5" customHeight="1">
      <c r="A223" s="7"/>
      <c r="B223" s="60"/>
      <c r="C223" s="6">
        <v>4300</v>
      </c>
      <c r="D223" t="s">
        <v>41</v>
      </c>
      <c r="E223" s="107">
        <v>12201</v>
      </c>
    </row>
    <row r="224" spans="1:5" s="5" customFormat="1" ht="13.5" customHeight="1">
      <c r="A224" s="7"/>
      <c r="B224" s="60"/>
      <c r="C224" s="6"/>
      <c r="D224"/>
      <c r="E224" s="107"/>
    </row>
    <row r="225" spans="2:5" ht="12.75">
      <c r="B225" s="6">
        <v>85214</v>
      </c>
      <c r="D225" t="s">
        <v>258</v>
      </c>
      <c r="E225" s="75">
        <f>SUM(E227:E228)</f>
        <v>891564</v>
      </c>
    </row>
    <row r="226" ht="12.75">
      <c r="D226" t="s">
        <v>216</v>
      </c>
    </row>
    <row r="227" spans="3:5" ht="12.75">
      <c r="C227" s="6">
        <v>3110</v>
      </c>
      <c r="D227" t="s">
        <v>49</v>
      </c>
      <c r="E227" s="75">
        <v>876564</v>
      </c>
    </row>
    <row r="228" spans="3:5" ht="12.75">
      <c r="C228" s="6">
        <v>4300</v>
      </c>
      <c r="D228" t="s">
        <v>41</v>
      </c>
      <c r="E228" s="75">
        <v>15000</v>
      </c>
    </row>
    <row r="229" spans="2:5" ht="12.75">
      <c r="B229" s="6">
        <v>85216</v>
      </c>
      <c r="D229" t="s">
        <v>263</v>
      </c>
      <c r="E229" s="75">
        <f>SUM(E230:E230)</f>
        <v>664440</v>
      </c>
    </row>
    <row r="230" spans="3:5" ht="12.75">
      <c r="C230" s="6">
        <v>3110</v>
      </c>
      <c r="D230" t="s">
        <v>49</v>
      </c>
      <c r="E230" s="75">
        <v>664440</v>
      </c>
    </row>
    <row r="231" spans="2:5" ht="12.75">
      <c r="B231" s="6">
        <v>85219</v>
      </c>
      <c r="D231" t="s">
        <v>284</v>
      </c>
      <c r="E231" s="75">
        <f>SUM(E232:E254)</f>
        <v>1697567</v>
      </c>
    </row>
    <row r="232" spans="3:5" ht="12.75">
      <c r="C232" s="6">
        <v>3020</v>
      </c>
      <c r="D232" t="s">
        <v>34</v>
      </c>
      <c r="E232" s="75">
        <v>22950</v>
      </c>
    </row>
    <row r="233" spans="1:5" ht="12.75">
      <c r="A233"/>
      <c r="B233"/>
      <c r="C233" s="6">
        <v>4010</v>
      </c>
      <c r="D233" t="s">
        <v>35</v>
      </c>
      <c r="E233" s="75">
        <v>1165000</v>
      </c>
    </row>
    <row r="234" spans="1:5" ht="12.75">
      <c r="A234"/>
      <c r="B234"/>
      <c r="C234" s="6">
        <v>4040</v>
      </c>
      <c r="D234" t="s">
        <v>36</v>
      </c>
      <c r="E234" s="75">
        <v>95366</v>
      </c>
    </row>
    <row r="235" spans="1:5" ht="12.75">
      <c r="A235"/>
      <c r="B235"/>
      <c r="C235" s="6">
        <v>4110</v>
      </c>
      <c r="D235" t="s">
        <v>37</v>
      </c>
      <c r="E235" s="75">
        <v>210000</v>
      </c>
    </row>
    <row r="236" spans="1:5" ht="12.75">
      <c r="A236"/>
      <c r="B236"/>
      <c r="C236" s="6">
        <v>4120</v>
      </c>
      <c r="D236" t="s">
        <v>475</v>
      </c>
      <c r="E236" s="75">
        <v>24000</v>
      </c>
    </row>
    <row r="237" spans="1:5" ht="12.75">
      <c r="A237"/>
      <c r="B237"/>
      <c r="C237" s="6">
        <v>4140</v>
      </c>
      <c r="D237" t="s">
        <v>321</v>
      </c>
      <c r="E237" s="75">
        <v>100</v>
      </c>
    </row>
    <row r="238" spans="1:5" ht="12.75">
      <c r="A238"/>
      <c r="B238"/>
      <c r="C238" s="6">
        <v>4170</v>
      </c>
      <c r="D238" t="s">
        <v>208</v>
      </c>
      <c r="E238" s="75">
        <v>27000</v>
      </c>
    </row>
    <row r="239" spans="1:5" ht="12.75">
      <c r="A239"/>
      <c r="B239"/>
      <c r="C239" s="6">
        <v>4210</v>
      </c>
      <c r="D239" t="s">
        <v>38</v>
      </c>
      <c r="E239" s="75">
        <v>25000</v>
      </c>
    </row>
    <row r="240" spans="1:5" ht="12.75">
      <c r="A240"/>
      <c r="B240"/>
      <c r="C240" s="6">
        <v>4260</v>
      </c>
      <c r="D240" t="s">
        <v>39</v>
      </c>
      <c r="E240" s="75">
        <v>22000</v>
      </c>
    </row>
    <row r="241" spans="1:5" ht="12.75">
      <c r="A241"/>
      <c r="B241"/>
      <c r="C241" s="6">
        <v>4270</v>
      </c>
      <c r="D241" t="s">
        <v>40</v>
      </c>
      <c r="E241" s="75">
        <v>3000</v>
      </c>
    </row>
    <row r="242" spans="1:5" ht="12.75">
      <c r="A242"/>
      <c r="B242"/>
      <c r="C242" s="6">
        <v>4280</v>
      </c>
      <c r="D242" t="s">
        <v>224</v>
      </c>
      <c r="E242" s="75">
        <v>1000</v>
      </c>
    </row>
    <row r="243" spans="1:5" ht="12.75">
      <c r="A243"/>
      <c r="B243"/>
      <c r="C243" s="6">
        <v>4300</v>
      </c>
      <c r="D243" t="s">
        <v>41</v>
      </c>
      <c r="E243" s="75">
        <v>30000</v>
      </c>
    </row>
    <row r="244" spans="1:5" ht="12.75">
      <c r="A244"/>
      <c r="B244"/>
      <c r="C244" s="6">
        <v>4360</v>
      </c>
      <c r="D244" t="s">
        <v>290</v>
      </c>
      <c r="E244" s="75">
        <v>12234</v>
      </c>
    </row>
    <row r="245" spans="1:5" ht="12.75">
      <c r="A245"/>
      <c r="B245"/>
      <c r="C245" s="6">
        <v>4400</v>
      </c>
      <c r="D245" t="s">
        <v>247</v>
      </c>
      <c r="E245" s="75">
        <v>1000</v>
      </c>
    </row>
    <row r="246" spans="1:4" ht="12.75">
      <c r="A246"/>
      <c r="B246"/>
      <c r="D246" t="s">
        <v>235</v>
      </c>
    </row>
    <row r="247" spans="1:5" ht="12.75">
      <c r="A247"/>
      <c r="B247"/>
      <c r="C247" s="6">
        <v>4410</v>
      </c>
      <c r="D247" t="s">
        <v>42</v>
      </c>
      <c r="E247" s="75">
        <v>2000</v>
      </c>
    </row>
    <row r="248" spans="1:5" ht="12.75">
      <c r="A248"/>
      <c r="B248"/>
      <c r="C248" s="6">
        <v>4430</v>
      </c>
      <c r="D248" t="s">
        <v>43</v>
      </c>
      <c r="E248" s="75">
        <v>3500</v>
      </c>
    </row>
    <row r="249" spans="1:5" ht="12.75">
      <c r="A249"/>
      <c r="C249" s="6">
        <v>4440</v>
      </c>
      <c r="D249" t="s">
        <v>44</v>
      </c>
      <c r="E249" s="75">
        <v>41082</v>
      </c>
    </row>
    <row r="250" spans="1:5" ht="12.75">
      <c r="A250"/>
      <c r="C250" s="6">
        <v>4480</v>
      </c>
      <c r="D250" t="s">
        <v>53</v>
      </c>
      <c r="E250" s="75">
        <v>3951</v>
      </c>
    </row>
    <row r="251" spans="1:5" ht="12.75">
      <c r="A251"/>
      <c r="C251" s="6">
        <v>4520</v>
      </c>
      <c r="D251" t="s">
        <v>325</v>
      </c>
      <c r="E251" s="75">
        <v>1800</v>
      </c>
    </row>
    <row r="252" spans="1:5" ht="12.75">
      <c r="A252"/>
      <c r="C252" s="6">
        <v>4700</v>
      </c>
      <c r="D252" t="s">
        <v>227</v>
      </c>
      <c r="E252" s="75">
        <v>2500</v>
      </c>
    </row>
    <row r="253" spans="1:4" ht="12.75">
      <c r="A253"/>
      <c r="D253" t="s">
        <v>228</v>
      </c>
    </row>
    <row r="254" spans="1:5" ht="12.75">
      <c r="A254"/>
      <c r="C254" s="6">
        <v>4710</v>
      </c>
      <c r="D254" t="s">
        <v>457</v>
      </c>
      <c r="E254" s="75">
        <v>4084</v>
      </c>
    </row>
    <row r="255" spans="1:5" ht="12.75">
      <c r="A255"/>
      <c r="B255" s="6">
        <v>85219</v>
      </c>
      <c r="D255" t="s">
        <v>497</v>
      </c>
      <c r="E255" s="75">
        <f>E256</f>
        <v>8100</v>
      </c>
    </row>
    <row r="256" spans="1:5" ht="12.75">
      <c r="A256"/>
      <c r="C256" s="6">
        <v>3110</v>
      </c>
      <c r="D256" t="s">
        <v>49</v>
      </c>
      <c r="E256" s="75">
        <v>8100</v>
      </c>
    </row>
    <row r="257" spans="1:5" ht="12.75">
      <c r="A257"/>
      <c r="B257" s="6">
        <v>85228</v>
      </c>
      <c r="D257" t="s">
        <v>148</v>
      </c>
      <c r="E257" s="75">
        <f>SUM(E258:E267)</f>
        <v>1571069</v>
      </c>
    </row>
    <row r="258" spans="1:5" ht="12.75">
      <c r="A258"/>
      <c r="C258" s="6">
        <v>4010</v>
      </c>
      <c r="D258" t="s">
        <v>35</v>
      </c>
      <c r="E258" s="75">
        <v>38610</v>
      </c>
    </row>
    <row r="259" spans="1:5" ht="12.75">
      <c r="A259"/>
      <c r="C259" s="6">
        <v>4110</v>
      </c>
      <c r="D259" t="s">
        <v>37</v>
      </c>
      <c r="E259" s="75">
        <v>239332</v>
      </c>
    </row>
    <row r="260" spans="1:5" ht="12.75">
      <c r="A260"/>
      <c r="C260" s="6">
        <v>4120</v>
      </c>
      <c r="D260" t="s">
        <v>475</v>
      </c>
      <c r="E260" s="75">
        <v>12000</v>
      </c>
    </row>
    <row r="261" spans="1:5" ht="12.75">
      <c r="A261"/>
      <c r="C261" s="6">
        <v>4170</v>
      </c>
      <c r="D261" t="s">
        <v>208</v>
      </c>
      <c r="E261" s="75">
        <v>1265000</v>
      </c>
    </row>
    <row r="262" spans="1:5" ht="12.75">
      <c r="A262"/>
      <c r="C262" s="6">
        <v>4210</v>
      </c>
      <c r="D262" t="s">
        <v>38</v>
      </c>
      <c r="E262" s="75">
        <v>10000</v>
      </c>
    </row>
    <row r="263" spans="1:5" ht="12.75">
      <c r="A263"/>
      <c r="C263" s="6">
        <v>4280</v>
      </c>
      <c r="D263" t="s">
        <v>224</v>
      </c>
      <c r="E263" s="75">
        <v>1600</v>
      </c>
    </row>
    <row r="264" spans="1:5" ht="12.75">
      <c r="A264"/>
      <c r="C264" s="6">
        <v>4300</v>
      </c>
      <c r="D264" t="s">
        <v>41</v>
      </c>
      <c r="E264" s="75">
        <v>1500</v>
      </c>
    </row>
    <row r="265" spans="1:5" ht="12.75">
      <c r="A265"/>
      <c r="C265" s="6">
        <v>4360</v>
      </c>
      <c r="D265" t="s">
        <v>290</v>
      </c>
      <c r="E265" s="75">
        <v>500</v>
      </c>
    </row>
    <row r="266" spans="1:5" ht="12.75">
      <c r="A266"/>
      <c r="C266" s="6">
        <v>4410</v>
      </c>
      <c r="D266" t="s">
        <v>42</v>
      </c>
      <c r="E266" s="75">
        <v>937</v>
      </c>
    </row>
    <row r="267" spans="1:5" ht="12.75">
      <c r="A267"/>
      <c r="C267" s="6">
        <v>4710</v>
      </c>
      <c r="D267" t="s">
        <v>457</v>
      </c>
      <c r="E267" s="75">
        <v>1590</v>
      </c>
    </row>
    <row r="269" spans="1:5" ht="12.75">
      <c r="A269"/>
      <c r="B269" s="6">
        <v>85228</v>
      </c>
      <c r="D269" t="s">
        <v>448</v>
      </c>
      <c r="E269" s="75">
        <f>SUM(E270:E280)</f>
        <v>175560</v>
      </c>
    </row>
    <row r="270" spans="1:5" ht="12.75">
      <c r="A270"/>
      <c r="C270" s="6">
        <v>3020</v>
      </c>
      <c r="D270" t="s">
        <v>34</v>
      </c>
      <c r="E270" s="75">
        <v>1400</v>
      </c>
    </row>
    <row r="271" spans="1:5" ht="12.75">
      <c r="A271"/>
      <c r="C271" s="6">
        <v>4010</v>
      </c>
      <c r="D271" t="s">
        <v>35</v>
      </c>
      <c r="E271" s="75">
        <v>120410</v>
      </c>
    </row>
    <row r="272" spans="1:5" ht="12.75">
      <c r="A272"/>
      <c r="C272" s="6">
        <v>4040</v>
      </c>
      <c r="D272" t="s">
        <v>36</v>
      </c>
      <c r="E272" s="75">
        <v>10200</v>
      </c>
    </row>
    <row r="273" spans="1:5" ht="12.75">
      <c r="A273"/>
      <c r="C273" s="6">
        <v>4110</v>
      </c>
      <c r="D273" t="s">
        <v>37</v>
      </c>
      <c r="E273" s="75">
        <v>31500</v>
      </c>
    </row>
    <row r="274" spans="1:5" ht="12.75">
      <c r="A274"/>
      <c r="C274" s="6">
        <v>4120</v>
      </c>
      <c r="D274" t="s">
        <v>475</v>
      </c>
      <c r="E274" s="75">
        <v>2150</v>
      </c>
    </row>
    <row r="275" spans="1:5" ht="12.75">
      <c r="A275"/>
      <c r="C275" s="6">
        <v>4210</v>
      </c>
      <c r="D275" t="s">
        <v>38</v>
      </c>
      <c r="E275" s="75">
        <v>870</v>
      </c>
    </row>
    <row r="276" spans="1:5" ht="12.75">
      <c r="A276"/>
      <c r="C276" s="6">
        <v>4280</v>
      </c>
      <c r="D276" t="s">
        <v>224</v>
      </c>
      <c r="E276" s="75">
        <v>100</v>
      </c>
    </row>
    <row r="277" spans="1:5" ht="12.75">
      <c r="A277"/>
      <c r="C277" s="6">
        <v>4360</v>
      </c>
      <c r="D277" t="s">
        <v>290</v>
      </c>
      <c r="E277" s="75">
        <v>1000</v>
      </c>
    </row>
    <row r="278" spans="1:5" ht="12.75">
      <c r="A278"/>
      <c r="C278" s="6">
        <v>4410</v>
      </c>
      <c r="D278" t="s">
        <v>42</v>
      </c>
      <c r="E278" s="75">
        <v>953</v>
      </c>
    </row>
    <row r="279" spans="1:5" ht="12.75">
      <c r="A279"/>
      <c r="C279" s="6">
        <v>4440</v>
      </c>
      <c r="D279" t="s">
        <v>44</v>
      </c>
      <c r="E279" s="75">
        <v>6977</v>
      </c>
    </row>
    <row r="280" spans="1:5" ht="12.75">
      <c r="A280"/>
      <c r="C280" s="6">
        <v>4710</v>
      </c>
      <c r="D280" t="s">
        <v>457</v>
      </c>
      <c r="E280" s="75">
        <v>0</v>
      </c>
    </row>
    <row r="282" spans="2:5" ht="12.75">
      <c r="B282" s="6">
        <v>85230</v>
      </c>
      <c r="D282" t="s">
        <v>411</v>
      </c>
      <c r="E282" s="75">
        <f>SUM(E283:E283)</f>
        <v>144153.3</v>
      </c>
    </row>
    <row r="283" spans="3:5" ht="13.5" customHeight="1">
      <c r="C283" s="6">
        <v>3110</v>
      </c>
      <c r="D283" t="s">
        <v>49</v>
      </c>
      <c r="E283" s="75">
        <v>144153.3</v>
      </c>
    </row>
    <row r="284" ht="13.5" customHeight="1"/>
    <row r="285" spans="2:5" ht="13.5" customHeight="1">
      <c r="B285" s="6">
        <v>85295</v>
      </c>
      <c r="D285" t="s">
        <v>522</v>
      </c>
      <c r="E285" s="75">
        <f>SUM(E286:E291)</f>
        <v>15000</v>
      </c>
    </row>
    <row r="286" spans="3:5" ht="13.5" customHeight="1">
      <c r="C286" s="6">
        <v>4010</v>
      </c>
      <c r="D286" t="s">
        <v>35</v>
      </c>
      <c r="E286" s="75">
        <v>8000</v>
      </c>
    </row>
    <row r="287" spans="3:5" ht="13.5" customHeight="1">
      <c r="C287" s="6">
        <v>4110</v>
      </c>
      <c r="D287" t="s">
        <v>37</v>
      </c>
      <c r="E287" s="75">
        <v>1400</v>
      </c>
    </row>
    <row r="288" spans="3:5" ht="13.5" customHeight="1">
      <c r="C288" s="6">
        <v>4120</v>
      </c>
      <c r="D288" t="s">
        <v>475</v>
      </c>
      <c r="E288" s="75">
        <v>200</v>
      </c>
    </row>
    <row r="289" spans="3:5" ht="13.5" customHeight="1">
      <c r="C289" s="6">
        <v>4210</v>
      </c>
      <c r="D289" t="s">
        <v>38</v>
      </c>
      <c r="E289" s="75">
        <v>3400</v>
      </c>
    </row>
    <row r="290" spans="3:5" ht="13.5" customHeight="1">
      <c r="C290" s="6">
        <v>4300</v>
      </c>
      <c r="D290" t="s">
        <v>41</v>
      </c>
      <c r="E290" s="75">
        <v>1000</v>
      </c>
    </row>
    <row r="291" spans="3:5" ht="13.5" customHeight="1">
      <c r="C291" s="6">
        <v>4410</v>
      </c>
      <c r="D291" t="s">
        <v>42</v>
      </c>
      <c r="E291" s="75">
        <v>1000</v>
      </c>
    </row>
    <row r="292" ht="13.5" customHeight="1"/>
    <row r="293" spans="2:5" ht="13.5" customHeight="1">
      <c r="B293" s="6">
        <v>85295</v>
      </c>
      <c r="D293" t="s">
        <v>523</v>
      </c>
      <c r="E293" s="75">
        <f>SUM(E294:E299)</f>
        <v>50217.96</v>
      </c>
    </row>
    <row r="294" spans="3:5" ht="13.5" customHeight="1">
      <c r="C294" s="6">
        <v>4110</v>
      </c>
      <c r="D294" t="s">
        <v>37</v>
      </c>
      <c r="E294" s="75">
        <v>4117</v>
      </c>
    </row>
    <row r="295" spans="3:5" ht="13.5" customHeight="1">
      <c r="C295" s="6">
        <v>4170</v>
      </c>
      <c r="D295" t="s">
        <v>208</v>
      </c>
      <c r="E295" s="75">
        <v>22547</v>
      </c>
    </row>
    <row r="296" spans="3:5" ht="13.5" customHeight="1">
      <c r="C296" s="6">
        <v>4210</v>
      </c>
      <c r="D296" t="s">
        <v>38</v>
      </c>
      <c r="E296" s="75">
        <v>6385.96</v>
      </c>
    </row>
    <row r="297" spans="3:5" ht="13.5" customHeight="1">
      <c r="C297" s="6">
        <v>4220</v>
      </c>
      <c r="D297" t="s">
        <v>47</v>
      </c>
      <c r="E297" s="75">
        <v>5468</v>
      </c>
    </row>
    <row r="298" spans="3:5" ht="13.5" customHeight="1">
      <c r="C298" s="6">
        <v>4260</v>
      </c>
      <c r="D298" t="s">
        <v>39</v>
      </c>
      <c r="E298" s="75">
        <v>1700</v>
      </c>
    </row>
    <row r="299" spans="3:5" ht="13.5" customHeight="1">
      <c r="C299" s="6">
        <v>4300</v>
      </c>
      <c r="D299" t="s">
        <v>41</v>
      </c>
      <c r="E299" s="75">
        <v>10000</v>
      </c>
    </row>
    <row r="300" ht="13.5" customHeight="1"/>
    <row r="301" spans="1:4" ht="12.75">
      <c r="A301" s="7">
        <v>852</v>
      </c>
      <c r="B301" s="7"/>
      <c r="C301" s="7"/>
      <c r="D301" s="5" t="s">
        <v>260</v>
      </c>
    </row>
    <row r="302" spans="2:5" ht="12.75">
      <c r="B302" s="6">
        <v>85213</v>
      </c>
      <c r="D302" t="s">
        <v>118</v>
      </c>
      <c r="E302" s="89">
        <f>SUM(E304:E304)</f>
        <v>69200</v>
      </c>
    </row>
    <row r="303" ht="12.75">
      <c r="D303" t="s">
        <v>198</v>
      </c>
    </row>
    <row r="304" spans="3:5" ht="12.75">
      <c r="C304" s="6">
        <v>4130</v>
      </c>
      <c r="D304" t="s">
        <v>117</v>
      </c>
      <c r="E304" s="75">
        <v>69200</v>
      </c>
    </row>
    <row r="306" spans="1:5" ht="12.75">
      <c r="A306" s="7">
        <v>851</v>
      </c>
      <c r="B306" s="7"/>
      <c r="C306" s="7"/>
      <c r="D306" s="5" t="s">
        <v>21</v>
      </c>
      <c r="E306" s="88">
        <f>E307+E330</f>
        <v>402650</v>
      </c>
    </row>
    <row r="307" spans="2:5" ht="12.75">
      <c r="B307" s="6">
        <v>85154</v>
      </c>
      <c r="D307" t="s">
        <v>22</v>
      </c>
      <c r="E307" s="75">
        <f>SUM(E308:E328)</f>
        <v>399150</v>
      </c>
    </row>
    <row r="308" spans="3:5" ht="12.75">
      <c r="C308" s="6">
        <v>3020</v>
      </c>
      <c r="D308" t="s">
        <v>34</v>
      </c>
      <c r="E308" s="75">
        <v>1790</v>
      </c>
    </row>
    <row r="309" spans="3:5" ht="12.75">
      <c r="C309" s="6">
        <v>4010</v>
      </c>
      <c r="D309" t="s">
        <v>35</v>
      </c>
      <c r="E309" s="75">
        <v>215730</v>
      </c>
    </row>
    <row r="310" spans="3:5" ht="12.75">
      <c r="C310" s="6">
        <v>4040</v>
      </c>
      <c r="D310" t="s">
        <v>36</v>
      </c>
      <c r="E310" s="75">
        <v>18000</v>
      </c>
    </row>
    <row r="311" spans="3:5" ht="12.75">
      <c r="C311" s="6">
        <v>4110</v>
      </c>
      <c r="D311" t="s">
        <v>37</v>
      </c>
      <c r="E311" s="75">
        <v>40460</v>
      </c>
    </row>
    <row r="312" spans="3:5" ht="12.75">
      <c r="C312" s="6">
        <v>4120</v>
      </c>
      <c r="D312" t="s">
        <v>475</v>
      </c>
      <c r="E312" s="75">
        <v>5670</v>
      </c>
    </row>
    <row r="313" spans="3:5" ht="12.75">
      <c r="C313" s="6">
        <v>4140</v>
      </c>
      <c r="D313" t="s">
        <v>255</v>
      </c>
      <c r="E313" s="75">
        <v>100</v>
      </c>
    </row>
    <row r="314" spans="3:5" ht="12.75">
      <c r="C314" s="6">
        <v>4170</v>
      </c>
      <c r="D314" t="s">
        <v>208</v>
      </c>
      <c r="E314" s="75">
        <v>6000</v>
      </c>
    </row>
    <row r="315" spans="3:5" ht="12.75">
      <c r="C315" s="6">
        <v>4210</v>
      </c>
      <c r="D315" t="s">
        <v>38</v>
      </c>
      <c r="E315" s="75">
        <v>13000</v>
      </c>
    </row>
    <row r="316" spans="3:5" ht="12.75">
      <c r="C316" s="6">
        <v>4260</v>
      </c>
      <c r="D316" t="s">
        <v>39</v>
      </c>
      <c r="E316" s="75">
        <v>19000</v>
      </c>
    </row>
    <row r="317" spans="3:5" ht="12.75">
      <c r="C317" s="6">
        <v>4270</v>
      </c>
      <c r="D317" t="s">
        <v>40</v>
      </c>
      <c r="E317" s="75">
        <v>2300</v>
      </c>
    </row>
    <row r="318" spans="3:5" ht="12.75">
      <c r="C318" s="6">
        <v>4280</v>
      </c>
      <c r="D318" t="s">
        <v>224</v>
      </c>
      <c r="E318" s="75">
        <v>100</v>
      </c>
    </row>
    <row r="319" spans="3:5" ht="12.75">
      <c r="C319" s="6">
        <v>4300</v>
      </c>
      <c r="D319" t="s">
        <v>41</v>
      </c>
      <c r="E319" s="75">
        <v>60024</v>
      </c>
    </row>
    <row r="320" spans="3:5" ht="12.75">
      <c r="C320" s="6">
        <v>4360</v>
      </c>
      <c r="D320" t="s">
        <v>290</v>
      </c>
      <c r="E320" s="75">
        <v>4600</v>
      </c>
    </row>
    <row r="321" spans="3:5" ht="12.75">
      <c r="C321" s="6">
        <v>4410</v>
      </c>
      <c r="D321" t="s">
        <v>42</v>
      </c>
      <c r="E321" s="75">
        <v>1000</v>
      </c>
    </row>
    <row r="322" spans="3:5" ht="12.75">
      <c r="C322" s="6">
        <v>4430</v>
      </c>
      <c r="D322" t="s">
        <v>43</v>
      </c>
      <c r="E322" s="75">
        <v>1150</v>
      </c>
    </row>
    <row r="323" spans="3:5" ht="12.75">
      <c r="C323" s="6">
        <v>4440</v>
      </c>
      <c r="D323" t="s">
        <v>44</v>
      </c>
      <c r="E323" s="75">
        <v>5426</v>
      </c>
    </row>
    <row r="324" spans="3:5" ht="12.75">
      <c r="C324" s="6">
        <v>4480</v>
      </c>
      <c r="D324" t="s">
        <v>53</v>
      </c>
      <c r="E324" s="75">
        <v>1000</v>
      </c>
    </row>
    <row r="325" spans="1:5" ht="12.75">
      <c r="A325" s="3"/>
      <c r="B325" s="3"/>
      <c r="C325" s="6">
        <v>4520</v>
      </c>
      <c r="D325" t="s">
        <v>325</v>
      </c>
      <c r="E325" s="75">
        <v>800</v>
      </c>
    </row>
    <row r="326" spans="3:5" ht="12.75">
      <c r="C326" s="6">
        <v>4700</v>
      </c>
      <c r="D326" t="s">
        <v>230</v>
      </c>
      <c r="E326" s="75">
        <v>1000</v>
      </c>
    </row>
    <row r="327" ht="12.75">
      <c r="D327" t="s">
        <v>231</v>
      </c>
    </row>
    <row r="328" spans="3:5" ht="12.75">
      <c r="C328" s="6">
        <v>4710</v>
      </c>
      <c r="D328" t="s">
        <v>457</v>
      </c>
      <c r="E328" s="75">
        <v>2000</v>
      </c>
    </row>
    <row r="330" spans="2:5" ht="12.75">
      <c r="B330" s="6">
        <v>85195</v>
      </c>
      <c r="D330" t="s">
        <v>503</v>
      </c>
      <c r="E330" s="75">
        <f>SUM(E331:E333)</f>
        <v>3500</v>
      </c>
    </row>
    <row r="331" spans="3:5" ht="12.75">
      <c r="C331" s="6">
        <v>4010</v>
      </c>
      <c r="D331" t="s">
        <v>35</v>
      </c>
      <c r="E331" s="75">
        <v>2900</v>
      </c>
    </row>
    <row r="332" spans="3:5" ht="12.75">
      <c r="C332" s="6">
        <v>4110</v>
      </c>
      <c r="D332" t="s">
        <v>37</v>
      </c>
      <c r="E332" s="75">
        <v>500</v>
      </c>
    </row>
    <row r="333" spans="3:5" ht="12.75">
      <c r="C333" s="6">
        <v>4120</v>
      </c>
      <c r="D333" t="s">
        <v>475</v>
      </c>
      <c r="E333" s="75">
        <v>100</v>
      </c>
    </row>
    <row r="336" spans="1:5" s="56" customFormat="1" ht="12.75">
      <c r="A336" s="57">
        <v>855</v>
      </c>
      <c r="B336" s="57"/>
      <c r="C336" s="57"/>
      <c r="D336" s="56" t="s">
        <v>400</v>
      </c>
      <c r="E336" s="89">
        <f>E337+E351</f>
        <v>439823</v>
      </c>
    </row>
    <row r="337" spans="2:5" ht="12.75">
      <c r="B337" s="52">
        <v>85504</v>
      </c>
      <c r="C337" s="52"/>
      <c r="D337" s="58" t="s">
        <v>324</v>
      </c>
      <c r="E337" s="91">
        <f>SUM(E338:E350)</f>
        <v>198443</v>
      </c>
    </row>
    <row r="338" spans="2:5" ht="12.75">
      <c r="B338" s="52"/>
      <c r="C338" s="6">
        <v>3020</v>
      </c>
      <c r="D338" t="s">
        <v>34</v>
      </c>
      <c r="E338" s="91">
        <v>1773</v>
      </c>
    </row>
    <row r="339" spans="2:5" ht="12.75">
      <c r="B339" s="52"/>
      <c r="C339" s="6">
        <v>4010</v>
      </c>
      <c r="D339" t="s">
        <v>35</v>
      </c>
      <c r="E339" s="91">
        <v>135700</v>
      </c>
    </row>
    <row r="340" spans="2:5" ht="12.75">
      <c r="B340" s="52"/>
      <c r="C340" s="6">
        <v>4040</v>
      </c>
      <c r="D340" t="s">
        <v>36</v>
      </c>
      <c r="E340" s="91">
        <v>12229</v>
      </c>
    </row>
    <row r="341" spans="2:5" ht="12.75">
      <c r="B341" s="52"/>
      <c r="C341" s="6">
        <v>4110</v>
      </c>
      <c r="D341" t="s">
        <v>37</v>
      </c>
      <c r="E341" s="91">
        <v>25200</v>
      </c>
    </row>
    <row r="342" spans="2:5" ht="12.75">
      <c r="B342" s="52"/>
      <c r="C342" s="6">
        <v>4120</v>
      </c>
      <c r="D342" t="s">
        <v>475</v>
      </c>
      <c r="E342" s="91">
        <v>3550</v>
      </c>
    </row>
    <row r="343" spans="2:5" ht="12.75">
      <c r="B343" s="52"/>
      <c r="C343" s="6">
        <v>4210</v>
      </c>
      <c r="D343" t="s">
        <v>38</v>
      </c>
      <c r="E343" s="91">
        <v>1060</v>
      </c>
    </row>
    <row r="344" spans="1:5" ht="12.75">
      <c r="A344"/>
      <c r="B344" s="52"/>
      <c r="C344" s="6">
        <v>4260</v>
      </c>
      <c r="D344" t="s">
        <v>39</v>
      </c>
      <c r="E344" s="91">
        <v>3430</v>
      </c>
    </row>
    <row r="345" spans="1:5" ht="12.75">
      <c r="A345"/>
      <c r="B345" s="52"/>
      <c r="C345" s="6">
        <v>4300</v>
      </c>
      <c r="D345" t="s">
        <v>41</v>
      </c>
      <c r="E345" s="91">
        <v>3750</v>
      </c>
    </row>
    <row r="346" spans="1:5" ht="12.75">
      <c r="A346"/>
      <c r="B346" s="52"/>
      <c r="C346" s="6">
        <v>4360</v>
      </c>
      <c r="D346" t="s">
        <v>290</v>
      </c>
      <c r="E346" s="91">
        <v>2700</v>
      </c>
    </row>
    <row r="347" spans="1:5" ht="12.75">
      <c r="A347"/>
      <c r="B347" s="52"/>
      <c r="C347" s="6">
        <v>4410</v>
      </c>
      <c r="D347" t="s">
        <v>42</v>
      </c>
      <c r="E347" s="91">
        <v>2600</v>
      </c>
    </row>
    <row r="348" spans="1:5" ht="12.75">
      <c r="A348"/>
      <c r="B348" s="52"/>
      <c r="C348" s="6">
        <v>4440</v>
      </c>
      <c r="D348" t="s">
        <v>44</v>
      </c>
      <c r="E348" s="91">
        <v>4651</v>
      </c>
    </row>
    <row r="349" spans="1:5" ht="12.75">
      <c r="A349"/>
      <c r="B349" s="52"/>
      <c r="C349" s="6">
        <v>4700</v>
      </c>
      <c r="D349" t="s">
        <v>227</v>
      </c>
      <c r="E349" s="91">
        <v>500</v>
      </c>
    </row>
    <row r="350" spans="1:5" ht="12.75">
      <c r="A350"/>
      <c r="B350" s="52"/>
      <c r="C350" s="6">
        <v>4710</v>
      </c>
      <c r="D350" t="s">
        <v>457</v>
      </c>
      <c r="E350" s="91">
        <v>1300</v>
      </c>
    </row>
    <row r="351" spans="1:5" ht="12.75">
      <c r="A351"/>
      <c r="B351" s="31" t="s">
        <v>410</v>
      </c>
      <c r="C351" s="61"/>
      <c r="D351" s="70" t="s">
        <v>323</v>
      </c>
      <c r="E351" s="99">
        <f>E352</f>
        <v>241380</v>
      </c>
    </row>
    <row r="352" spans="1:5" ht="12.75">
      <c r="A352"/>
      <c r="B352" s="60"/>
      <c r="C352" s="61">
        <v>4330</v>
      </c>
      <c r="D352" s="46" t="s">
        <v>339</v>
      </c>
      <c r="E352" s="99">
        <v>241380</v>
      </c>
    </row>
    <row r="353" spans="1:5" ht="12.75">
      <c r="A353"/>
      <c r="B353" s="60"/>
      <c r="C353" s="61"/>
      <c r="D353" s="46" t="s">
        <v>206</v>
      </c>
      <c r="E353" s="99"/>
    </row>
    <row r="360" ht="12.75">
      <c r="E360" s="75" t="s">
        <v>19</v>
      </c>
    </row>
    <row r="361" spans="4:5" ht="12.75">
      <c r="D361" s="7" t="s">
        <v>453</v>
      </c>
      <c r="E361" s="75" t="s">
        <v>545</v>
      </c>
    </row>
    <row r="362" spans="4:5" ht="12.75">
      <c r="D362" s="7" t="s">
        <v>3</v>
      </c>
      <c r="E362" s="75" t="s">
        <v>151</v>
      </c>
    </row>
    <row r="363" ht="12.75">
      <c r="E363" s="75" t="s">
        <v>546</v>
      </c>
    </row>
    <row r="364" spans="1:5" ht="12.75">
      <c r="A364" s="1" t="s">
        <v>0</v>
      </c>
      <c r="B364" s="1" t="s">
        <v>4</v>
      </c>
      <c r="C364" s="1" t="s">
        <v>5</v>
      </c>
      <c r="D364" s="1" t="s">
        <v>6</v>
      </c>
      <c r="E364" s="78" t="s">
        <v>7</v>
      </c>
    </row>
    <row r="365" spans="1:5" ht="12.75">
      <c r="A365" s="7">
        <v>926</v>
      </c>
      <c r="B365" s="7"/>
      <c r="C365" s="7"/>
      <c r="D365" s="5" t="s">
        <v>305</v>
      </c>
      <c r="E365" s="88">
        <f>E369+E366</f>
        <v>3996812</v>
      </c>
    </row>
    <row r="366" spans="1:5" s="72" customFormat="1" ht="12.75">
      <c r="A366" s="73"/>
      <c r="B366" s="73">
        <v>92601</v>
      </c>
      <c r="C366" s="73"/>
      <c r="D366" s="72" t="s">
        <v>257</v>
      </c>
      <c r="E366" s="108">
        <f>E367</f>
        <v>795000</v>
      </c>
    </row>
    <row r="367" spans="1:5" ht="12.75">
      <c r="A367" s="7"/>
      <c r="B367" s="7"/>
      <c r="C367" s="73">
        <v>6050</v>
      </c>
      <c r="D367" s="10" t="s">
        <v>223</v>
      </c>
      <c r="E367" s="108">
        <v>795000</v>
      </c>
    </row>
    <row r="368" spans="1:5" ht="12.75">
      <c r="A368" s="7"/>
      <c r="B368" s="7"/>
      <c r="C368" s="7"/>
      <c r="D368" s="5"/>
      <c r="E368" s="88"/>
    </row>
    <row r="369" spans="1:5" ht="12.75">
      <c r="A369"/>
      <c r="B369" s="6">
        <v>92604</v>
      </c>
      <c r="D369" t="s">
        <v>52</v>
      </c>
      <c r="E369" s="75">
        <f>SUM(E370:E391)</f>
        <v>3201812</v>
      </c>
    </row>
    <row r="370" spans="1:5" ht="12.75">
      <c r="A370"/>
      <c r="C370" s="6">
        <v>3020</v>
      </c>
      <c r="D370" t="s">
        <v>34</v>
      </c>
      <c r="E370" s="75">
        <v>14000</v>
      </c>
    </row>
    <row r="371" spans="1:5" ht="12.75">
      <c r="A371"/>
      <c r="C371" s="6">
        <v>4010</v>
      </c>
      <c r="D371" t="s">
        <v>35</v>
      </c>
      <c r="E371" s="75">
        <v>1365000</v>
      </c>
    </row>
    <row r="372" spans="1:5" ht="12.75">
      <c r="A372"/>
      <c r="C372" s="6">
        <v>4040</v>
      </c>
      <c r="D372" t="s">
        <v>36</v>
      </c>
      <c r="E372" s="75">
        <v>99035</v>
      </c>
    </row>
    <row r="373" spans="1:5" ht="12.75">
      <c r="A373"/>
      <c r="C373" s="6">
        <v>4110</v>
      </c>
      <c r="D373" t="s">
        <v>37</v>
      </c>
      <c r="E373" s="75">
        <v>250000</v>
      </c>
    </row>
    <row r="374" spans="1:5" ht="12.75">
      <c r="A374"/>
      <c r="C374" s="6">
        <v>4120</v>
      </c>
      <c r="D374" t="s">
        <v>475</v>
      </c>
      <c r="E374" s="75">
        <v>35000</v>
      </c>
    </row>
    <row r="375" spans="1:5" ht="12.75">
      <c r="A375"/>
      <c r="C375" s="6">
        <v>4170</v>
      </c>
      <c r="D375" t="s">
        <v>208</v>
      </c>
      <c r="E375" s="75">
        <v>5000</v>
      </c>
    </row>
    <row r="376" spans="1:5" ht="12.75">
      <c r="A376"/>
      <c r="C376" s="6">
        <v>4190</v>
      </c>
      <c r="D376" t="s">
        <v>384</v>
      </c>
      <c r="E376" s="75">
        <v>2000</v>
      </c>
    </row>
    <row r="377" spans="1:5" ht="12.75">
      <c r="A377"/>
      <c r="B377"/>
      <c r="C377" s="6">
        <v>4210</v>
      </c>
      <c r="D377" t="s">
        <v>38</v>
      </c>
      <c r="E377" s="75">
        <v>115000</v>
      </c>
    </row>
    <row r="378" spans="1:5" ht="12.75">
      <c r="A378"/>
      <c r="B378"/>
      <c r="C378" s="6">
        <v>4260</v>
      </c>
      <c r="D378" t="s">
        <v>39</v>
      </c>
      <c r="E378" s="75">
        <v>940000</v>
      </c>
    </row>
    <row r="379" spans="1:5" ht="12.75">
      <c r="A379"/>
      <c r="B379"/>
      <c r="C379" s="6">
        <v>4270</v>
      </c>
      <c r="D379" t="s">
        <v>40</v>
      </c>
      <c r="E379" s="75">
        <v>93724</v>
      </c>
    </row>
    <row r="380" spans="1:5" ht="12.75">
      <c r="A380"/>
      <c r="B380"/>
      <c r="C380" s="6">
        <v>4280</v>
      </c>
      <c r="D380" t="s">
        <v>224</v>
      </c>
      <c r="E380" s="75">
        <v>3000</v>
      </c>
    </row>
    <row r="381" spans="1:5" ht="12.75">
      <c r="A381"/>
      <c r="B381"/>
      <c r="C381" s="6">
        <v>4300</v>
      </c>
      <c r="D381" t="s">
        <v>41</v>
      </c>
      <c r="E381" s="75">
        <v>105000</v>
      </c>
    </row>
    <row r="382" spans="1:5" ht="12.75">
      <c r="A382"/>
      <c r="B382"/>
      <c r="C382" s="6">
        <v>4360</v>
      </c>
      <c r="D382" t="s">
        <v>290</v>
      </c>
      <c r="E382" s="75">
        <v>5500</v>
      </c>
    </row>
    <row r="383" spans="1:5" ht="12.75">
      <c r="A383"/>
      <c r="B383"/>
      <c r="C383" s="6">
        <v>4410</v>
      </c>
      <c r="D383" t="s">
        <v>42</v>
      </c>
      <c r="E383" s="75">
        <v>3000</v>
      </c>
    </row>
    <row r="384" spans="1:5" ht="12.75">
      <c r="A384"/>
      <c r="B384"/>
      <c r="C384" s="6">
        <v>4430</v>
      </c>
      <c r="D384" t="s">
        <v>43</v>
      </c>
      <c r="E384" s="75">
        <v>22500</v>
      </c>
    </row>
    <row r="385" spans="1:5" ht="12.75">
      <c r="A385"/>
      <c r="B385"/>
      <c r="C385" s="6">
        <v>4440</v>
      </c>
      <c r="D385" t="s">
        <v>44</v>
      </c>
      <c r="E385" s="75">
        <v>50642</v>
      </c>
    </row>
    <row r="386" spans="1:5" ht="12.75">
      <c r="A386"/>
      <c r="B386"/>
      <c r="C386" s="6">
        <v>4480</v>
      </c>
      <c r="D386" t="s">
        <v>53</v>
      </c>
      <c r="E386" s="75">
        <v>78056</v>
      </c>
    </row>
    <row r="387" spans="1:5" ht="12.75">
      <c r="A387"/>
      <c r="B387"/>
      <c r="C387" s="6">
        <v>4520</v>
      </c>
      <c r="D387" t="s">
        <v>412</v>
      </c>
      <c r="E387" s="75">
        <v>3270</v>
      </c>
    </row>
    <row r="388" spans="1:4" ht="12.75">
      <c r="A388"/>
      <c r="B388"/>
      <c r="D388" t="s">
        <v>220</v>
      </c>
    </row>
    <row r="389" spans="1:5" ht="12.75">
      <c r="A389"/>
      <c r="B389"/>
      <c r="C389" s="6">
        <v>4530</v>
      </c>
      <c r="D389" t="s">
        <v>380</v>
      </c>
      <c r="E389" s="75">
        <v>8000</v>
      </c>
    </row>
    <row r="390" spans="1:5" ht="12.75">
      <c r="A390"/>
      <c r="B390"/>
      <c r="C390" s="6">
        <v>4700</v>
      </c>
      <c r="D390" t="s">
        <v>227</v>
      </c>
      <c r="E390" s="75">
        <v>2000</v>
      </c>
    </row>
    <row r="391" spans="1:5" ht="12.75">
      <c r="A391"/>
      <c r="B391"/>
      <c r="C391" s="6">
        <v>4710</v>
      </c>
      <c r="D391" t="s">
        <v>457</v>
      </c>
      <c r="E391" s="75">
        <v>2085</v>
      </c>
    </row>
    <row r="400" ht="12.75">
      <c r="E400" s="75" t="s">
        <v>16</v>
      </c>
    </row>
    <row r="401" spans="4:5" ht="12.75">
      <c r="D401" s="7" t="s">
        <v>454</v>
      </c>
      <c r="E401" s="75" t="s">
        <v>545</v>
      </c>
    </row>
    <row r="402" spans="4:5" ht="12.75">
      <c r="D402" s="6" t="s">
        <v>14</v>
      </c>
      <c r="E402" s="75" t="s">
        <v>151</v>
      </c>
    </row>
    <row r="403" ht="12.75">
      <c r="E403" s="75" t="s">
        <v>547</v>
      </c>
    </row>
    <row r="404" spans="1:5" ht="12.75">
      <c r="A404" s="1" t="s">
        <v>0</v>
      </c>
      <c r="B404" s="1" t="s">
        <v>4</v>
      </c>
      <c r="C404" s="1" t="s">
        <v>5</v>
      </c>
      <c r="D404" s="1" t="s">
        <v>6</v>
      </c>
      <c r="E404" s="78" t="s">
        <v>7</v>
      </c>
    </row>
    <row r="405" spans="1:5" s="5" customFormat="1" ht="12.75">
      <c r="A405" s="7">
        <v>801</v>
      </c>
      <c r="B405" s="7"/>
      <c r="C405" s="7"/>
      <c r="D405" s="5" t="s">
        <v>10</v>
      </c>
      <c r="E405" s="88">
        <f>E406+E426+E431</f>
        <v>2317031</v>
      </c>
    </row>
    <row r="406" spans="1:5" s="56" customFormat="1" ht="12.75">
      <c r="A406" s="57"/>
      <c r="B406" s="57">
        <v>80104</v>
      </c>
      <c r="C406" s="57"/>
      <c r="D406" s="56" t="s">
        <v>149</v>
      </c>
      <c r="E406" s="89">
        <f>SUM(E407:E425)</f>
        <v>2176981</v>
      </c>
    </row>
    <row r="407" spans="3:5" ht="12.75">
      <c r="C407" s="6">
        <v>3020</v>
      </c>
      <c r="D407" t="s">
        <v>34</v>
      </c>
      <c r="E407" s="75">
        <v>11000</v>
      </c>
    </row>
    <row r="408" spans="3:5" ht="12.75">
      <c r="C408" s="6">
        <v>4010</v>
      </c>
      <c r="D408" t="s">
        <v>35</v>
      </c>
      <c r="E408" s="75">
        <v>1557386</v>
      </c>
    </row>
    <row r="409" spans="3:5" ht="12.75">
      <c r="C409" s="6">
        <v>4040</v>
      </c>
      <c r="D409" t="s">
        <v>36</v>
      </c>
      <c r="E409" s="75">
        <v>121582</v>
      </c>
    </row>
    <row r="410" spans="3:5" ht="12.75">
      <c r="C410" s="6">
        <v>4110</v>
      </c>
      <c r="D410" t="s">
        <v>37</v>
      </c>
      <c r="E410" s="75">
        <v>263151</v>
      </c>
    </row>
    <row r="411" spans="3:5" ht="12.75">
      <c r="C411" s="6">
        <v>4120</v>
      </c>
      <c r="D411" t="s">
        <v>475</v>
      </c>
      <c r="E411" s="75">
        <v>31646</v>
      </c>
    </row>
    <row r="412" spans="3:5" ht="12.75">
      <c r="C412" s="6">
        <v>4170</v>
      </c>
      <c r="D412" t="s">
        <v>208</v>
      </c>
      <c r="E412" s="75">
        <v>4000</v>
      </c>
    </row>
    <row r="413" spans="3:5" ht="12.75">
      <c r="C413" s="6">
        <v>4210</v>
      </c>
      <c r="D413" t="s">
        <v>38</v>
      </c>
      <c r="E413" s="75">
        <v>10000</v>
      </c>
    </row>
    <row r="414" spans="3:5" ht="12.75">
      <c r="C414" s="6">
        <v>4240</v>
      </c>
      <c r="D414" t="s">
        <v>374</v>
      </c>
      <c r="E414" s="75">
        <v>3000</v>
      </c>
    </row>
    <row r="415" spans="3:5" ht="12.75">
      <c r="C415" s="6">
        <v>4260</v>
      </c>
      <c r="D415" t="s">
        <v>39</v>
      </c>
      <c r="E415" s="75">
        <v>75000</v>
      </c>
    </row>
    <row r="416" spans="3:5" ht="12.75">
      <c r="C416" s="6">
        <v>4270</v>
      </c>
      <c r="D416" t="s">
        <v>40</v>
      </c>
      <c r="E416" s="75">
        <v>10000</v>
      </c>
    </row>
    <row r="417" spans="3:5" ht="12.75">
      <c r="C417" s="6">
        <v>4280</v>
      </c>
      <c r="D417" t="s">
        <v>224</v>
      </c>
      <c r="E417" s="75">
        <v>2000</v>
      </c>
    </row>
    <row r="418" spans="3:5" ht="12.75">
      <c r="C418" s="6">
        <v>4300</v>
      </c>
      <c r="D418" t="s">
        <v>41</v>
      </c>
      <c r="E418" s="75">
        <v>10145</v>
      </c>
    </row>
    <row r="419" spans="3:5" ht="12.75">
      <c r="C419" s="6">
        <v>4360</v>
      </c>
      <c r="D419" t="s">
        <v>290</v>
      </c>
      <c r="E419" s="75">
        <v>2850</v>
      </c>
    </row>
    <row r="420" spans="3:5" ht="12.75">
      <c r="C420" s="6">
        <v>4410</v>
      </c>
      <c r="D420" t="s">
        <v>42</v>
      </c>
      <c r="E420" s="75">
        <v>0</v>
      </c>
    </row>
    <row r="421" spans="3:5" ht="12.75">
      <c r="C421" s="6">
        <v>4430</v>
      </c>
      <c r="D421" t="s">
        <v>43</v>
      </c>
      <c r="E421" s="75">
        <v>2855</v>
      </c>
    </row>
    <row r="422" spans="1:5" ht="12.75">
      <c r="A422" s="3"/>
      <c r="B422" s="3"/>
      <c r="C422" s="6">
        <v>4440</v>
      </c>
      <c r="D422" t="s">
        <v>44</v>
      </c>
      <c r="E422" s="86">
        <v>71366</v>
      </c>
    </row>
    <row r="423" spans="1:5" ht="12.75">
      <c r="A423" s="3"/>
      <c r="B423" s="3"/>
      <c r="C423" s="6">
        <v>4700</v>
      </c>
      <c r="D423" t="s">
        <v>230</v>
      </c>
      <c r="E423" s="86">
        <v>0</v>
      </c>
    </row>
    <row r="424" spans="1:5" ht="12.75">
      <c r="A424" s="3"/>
      <c r="B424" s="3"/>
      <c r="D424" t="s">
        <v>231</v>
      </c>
      <c r="E424" s="86"/>
    </row>
    <row r="425" spans="1:5" ht="12.75">
      <c r="A425" s="3"/>
      <c r="B425" s="3"/>
      <c r="C425" s="6">
        <v>4710</v>
      </c>
      <c r="D425" t="s">
        <v>457</v>
      </c>
      <c r="E425" s="86">
        <v>1000</v>
      </c>
    </row>
    <row r="426" spans="1:5" s="56" customFormat="1" ht="12.75">
      <c r="A426" s="57"/>
      <c r="B426" s="57">
        <v>80146</v>
      </c>
      <c r="C426" s="57"/>
      <c r="D426" s="56" t="s">
        <v>144</v>
      </c>
      <c r="E426" s="89">
        <f>SUM(E427:E429)</f>
        <v>7690</v>
      </c>
    </row>
    <row r="427" spans="1:5" ht="12.75">
      <c r="A427" s="7"/>
      <c r="B427" s="7"/>
      <c r="C427" s="6">
        <v>4210</v>
      </c>
      <c r="D427" t="s">
        <v>38</v>
      </c>
      <c r="E427" s="108">
        <v>1441</v>
      </c>
    </row>
    <row r="428" spans="1:5" ht="12.75">
      <c r="A428" s="7"/>
      <c r="B428" s="7"/>
      <c r="C428" s="6">
        <v>4300</v>
      </c>
      <c r="D428" t="s">
        <v>41</v>
      </c>
      <c r="E428" s="108">
        <v>1000</v>
      </c>
    </row>
    <row r="429" spans="3:5" ht="12.75">
      <c r="C429" s="6">
        <v>4700</v>
      </c>
      <c r="D429" t="s">
        <v>230</v>
      </c>
      <c r="E429" s="75">
        <v>5249</v>
      </c>
    </row>
    <row r="430" ht="12.75">
      <c r="D430" t="s">
        <v>231</v>
      </c>
    </row>
    <row r="431" spans="1:5" s="56" customFormat="1" ht="15.75">
      <c r="A431" s="57"/>
      <c r="B431" s="124" t="s">
        <v>362</v>
      </c>
      <c r="C431" s="125"/>
      <c r="D431" s="118" t="s">
        <v>375</v>
      </c>
      <c r="E431" s="89">
        <f>SUM(E434:E441)</f>
        <v>132360</v>
      </c>
    </row>
    <row r="432" spans="1:5" s="56" customFormat="1" ht="15.75">
      <c r="A432" s="57"/>
      <c r="B432" s="126"/>
      <c r="C432" s="125"/>
      <c r="D432" s="118" t="s">
        <v>449</v>
      </c>
      <c r="E432" s="89"/>
    </row>
    <row r="433" spans="1:5" s="56" customFormat="1" ht="15.75">
      <c r="A433" s="57"/>
      <c r="B433" s="126"/>
      <c r="C433" s="125"/>
      <c r="D433" s="118" t="s">
        <v>376</v>
      </c>
      <c r="E433" s="89"/>
    </row>
    <row r="434" spans="1:5" ht="15">
      <c r="A434"/>
      <c r="B434" s="116"/>
      <c r="C434" s="6">
        <v>3020</v>
      </c>
      <c r="D434" t="s">
        <v>34</v>
      </c>
      <c r="E434" s="108">
        <v>260</v>
      </c>
    </row>
    <row r="435" spans="1:5" ht="15">
      <c r="A435"/>
      <c r="B435" s="116"/>
      <c r="C435" s="117">
        <v>4010</v>
      </c>
      <c r="D435" s="115" t="s">
        <v>35</v>
      </c>
      <c r="E435" s="108">
        <v>94770</v>
      </c>
    </row>
    <row r="436" spans="1:5" ht="15">
      <c r="A436"/>
      <c r="B436" s="116"/>
      <c r="C436" s="6">
        <v>4040</v>
      </c>
      <c r="D436" t="s">
        <v>36</v>
      </c>
      <c r="E436" s="108">
        <v>7600</v>
      </c>
    </row>
    <row r="437" spans="1:5" ht="15">
      <c r="A437"/>
      <c r="B437" s="116"/>
      <c r="C437" s="117">
        <v>4110</v>
      </c>
      <c r="D437" s="115" t="s">
        <v>37</v>
      </c>
      <c r="E437" s="108">
        <v>17500</v>
      </c>
    </row>
    <row r="438" spans="1:5" ht="15">
      <c r="A438"/>
      <c r="B438" s="116"/>
      <c r="C438" s="117">
        <v>4120</v>
      </c>
      <c r="D438" t="s">
        <v>475</v>
      </c>
      <c r="E438" s="108">
        <v>2500</v>
      </c>
    </row>
    <row r="439" spans="1:5" ht="12.75">
      <c r="A439"/>
      <c r="C439" s="6">
        <v>4240</v>
      </c>
      <c r="D439" t="s">
        <v>374</v>
      </c>
      <c r="E439" s="75">
        <v>5000</v>
      </c>
    </row>
    <row r="440" spans="1:5" ht="12.75">
      <c r="A440"/>
      <c r="C440" s="6">
        <v>4440</v>
      </c>
      <c r="D440" t="s">
        <v>44</v>
      </c>
      <c r="E440" s="75">
        <v>3330</v>
      </c>
    </row>
    <row r="441" spans="1:5" ht="12.75">
      <c r="A441"/>
      <c r="C441" s="6">
        <v>4710</v>
      </c>
      <c r="D441" t="s">
        <v>457</v>
      </c>
      <c r="E441" s="75">
        <v>1400</v>
      </c>
    </row>
    <row r="454" spans="5:10" ht="12.75">
      <c r="E454" s="75" t="s">
        <v>12</v>
      </c>
      <c r="G454" s="6"/>
      <c r="H454" s="6"/>
      <c r="J454" s="4"/>
    </row>
    <row r="455" spans="4:10" ht="12.75">
      <c r="D455" s="7" t="s">
        <v>454</v>
      </c>
      <c r="E455" s="75" t="s">
        <v>545</v>
      </c>
      <c r="G455" s="6"/>
      <c r="H455" s="6"/>
      <c r="J455" s="4"/>
    </row>
    <row r="456" spans="4:10" ht="12.75">
      <c r="D456" s="6" t="s">
        <v>15</v>
      </c>
      <c r="E456" s="75" t="s">
        <v>151</v>
      </c>
      <c r="G456" s="6"/>
      <c r="H456" s="6"/>
      <c r="J456" s="4"/>
    </row>
    <row r="457" spans="5:10" ht="12.75">
      <c r="E457" s="75" t="s">
        <v>547</v>
      </c>
      <c r="G457" s="6"/>
      <c r="H457" s="6"/>
      <c r="J457" s="4"/>
    </row>
    <row r="458" spans="1:10" ht="12.75">
      <c r="A458" s="1" t="s">
        <v>0</v>
      </c>
      <c r="B458" s="1" t="s">
        <v>4</v>
      </c>
      <c r="C458" s="1" t="s">
        <v>5</v>
      </c>
      <c r="D458" s="1" t="s">
        <v>6</v>
      </c>
      <c r="E458" s="78" t="s">
        <v>7</v>
      </c>
      <c r="G458" s="6"/>
      <c r="H458" s="6"/>
      <c r="J458" s="4"/>
    </row>
    <row r="459" spans="1:10" s="5" customFormat="1" ht="12.75">
      <c r="A459" s="7">
        <v>801</v>
      </c>
      <c r="B459" s="7"/>
      <c r="C459" s="7"/>
      <c r="D459" s="5" t="s">
        <v>10</v>
      </c>
      <c r="E459" s="88">
        <f>E460+E482</f>
        <v>2201728</v>
      </c>
      <c r="G459" s="7"/>
      <c r="H459" s="7"/>
      <c r="J459" s="8"/>
    </row>
    <row r="460" spans="1:10" s="56" customFormat="1" ht="12.75">
      <c r="A460" s="57"/>
      <c r="B460" s="57">
        <v>80104</v>
      </c>
      <c r="C460" s="57"/>
      <c r="D460" s="56" t="s">
        <v>149</v>
      </c>
      <c r="E460" s="89">
        <f>SUM(E461:E481)</f>
        <v>2194278</v>
      </c>
      <c r="G460" s="57"/>
      <c r="H460" s="57"/>
      <c r="J460" s="127"/>
    </row>
    <row r="461" spans="3:10" ht="12.75">
      <c r="C461" s="6">
        <v>3020</v>
      </c>
      <c r="D461" t="s">
        <v>34</v>
      </c>
      <c r="E461" s="75">
        <v>12000</v>
      </c>
      <c r="G461" s="6"/>
      <c r="H461" s="6"/>
      <c r="J461" s="4"/>
    </row>
    <row r="462" spans="3:10" ht="12.75">
      <c r="C462" s="6">
        <v>4010</v>
      </c>
      <c r="D462" t="s">
        <v>35</v>
      </c>
      <c r="E462" s="75">
        <v>1542386</v>
      </c>
      <c r="G462" s="6"/>
      <c r="H462" s="6"/>
      <c r="J462" s="4"/>
    </row>
    <row r="463" spans="3:10" ht="12.75">
      <c r="C463" s="6">
        <v>4040</v>
      </c>
      <c r="D463" t="s">
        <v>36</v>
      </c>
      <c r="E463" s="75">
        <v>130000</v>
      </c>
      <c r="G463" s="6"/>
      <c r="H463" s="6"/>
      <c r="J463" s="4"/>
    </row>
    <row r="464" spans="3:10" ht="12.75">
      <c r="C464" s="6">
        <v>4110</v>
      </c>
      <c r="D464" t="s">
        <v>37</v>
      </c>
      <c r="E464" s="75">
        <v>262168</v>
      </c>
      <c r="G464" s="6"/>
      <c r="H464" s="6"/>
      <c r="J464" s="4"/>
    </row>
    <row r="465" spans="3:10" ht="12.75">
      <c r="C465" s="6">
        <v>4120</v>
      </c>
      <c r="D465" t="s">
        <v>475</v>
      </c>
      <c r="E465" s="75">
        <v>28279</v>
      </c>
      <c r="G465" s="6"/>
      <c r="H465" s="6"/>
      <c r="J465" s="4"/>
    </row>
    <row r="466" spans="3:10" ht="12.75">
      <c r="C466" s="6">
        <v>4170</v>
      </c>
      <c r="D466" t="s">
        <v>208</v>
      </c>
      <c r="E466" s="75">
        <v>4000</v>
      </c>
      <c r="G466" s="6"/>
      <c r="H466" s="6"/>
      <c r="J466" s="4"/>
    </row>
    <row r="467" spans="3:10" ht="12.75">
      <c r="C467" s="6">
        <v>4210</v>
      </c>
      <c r="D467" t="s">
        <v>38</v>
      </c>
      <c r="E467" s="75">
        <v>10000</v>
      </c>
      <c r="G467" s="6"/>
      <c r="H467" s="6"/>
      <c r="J467" s="4"/>
    </row>
    <row r="468" spans="3:10" ht="12.75">
      <c r="C468" s="6">
        <v>4240</v>
      </c>
      <c r="D468" t="s">
        <v>374</v>
      </c>
      <c r="E468" s="75">
        <v>3000</v>
      </c>
      <c r="G468" s="6"/>
      <c r="H468" s="6"/>
      <c r="J468" s="4"/>
    </row>
    <row r="469" spans="3:10" ht="12.75">
      <c r="C469" s="6">
        <v>4260</v>
      </c>
      <c r="D469" t="s">
        <v>39</v>
      </c>
      <c r="E469" s="75">
        <v>70000</v>
      </c>
      <c r="G469" s="6"/>
      <c r="H469" s="6"/>
      <c r="J469" s="4"/>
    </row>
    <row r="470" spans="3:10" ht="12.75">
      <c r="C470" s="6">
        <v>4270</v>
      </c>
      <c r="D470" t="s">
        <v>40</v>
      </c>
      <c r="E470" s="75">
        <v>10000</v>
      </c>
      <c r="G470" s="6"/>
      <c r="H470" s="6"/>
      <c r="J470" s="4"/>
    </row>
    <row r="471" spans="3:10" ht="12.75">
      <c r="C471" s="6">
        <v>4280</v>
      </c>
      <c r="D471" t="s">
        <v>224</v>
      </c>
      <c r="E471" s="75">
        <v>2000</v>
      </c>
      <c r="G471" s="6"/>
      <c r="H471" s="6"/>
      <c r="J471" s="4"/>
    </row>
    <row r="472" spans="3:10" ht="12.75">
      <c r="C472" s="6">
        <v>4300</v>
      </c>
      <c r="D472" t="s">
        <v>41</v>
      </c>
      <c r="E472" s="75">
        <v>8130</v>
      </c>
      <c r="G472" s="6"/>
      <c r="H472" s="6"/>
      <c r="J472" s="4"/>
    </row>
    <row r="473" spans="3:10" ht="12.75">
      <c r="C473" s="6">
        <v>4360</v>
      </c>
      <c r="D473" t="s">
        <v>290</v>
      </c>
      <c r="E473" s="75">
        <v>2850</v>
      </c>
      <c r="G473" s="6"/>
      <c r="H473" s="6"/>
      <c r="J473" s="4"/>
    </row>
    <row r="474" spans="3:10" ht="12.75">
      <c r="C474" s="6">
        <v>4400</v>
      </c>
      <c r="D474" t="s">
        <v>247</v>
      </c>
      <c r="E474" s="75">
        <v>15000</v>
      </c>
      <c r="G474" s="6"/>
      <c r="H474" s="6"/>
      <c r="J474" s="4"/>
    </row>
    <row r="475" spans="4:10" ht="12.75">
      <c r="D475" t="s">
        <v>235</v>
      </c>
      <c r="G475" s="6"/>
      <c r="H475" s="6"/>
      <c r="J475" s="4"/>
    </row>
    <row r="476" spans="3:10" ht="12.75">
      <c r="C476" s="6">
        <v>4410</v>
      </c>
      <c r="D476" t="s">
        <v>42</v>
      </c>
      <c r="E476" s="75">
        <v>1000</v>
      </c>
      <c r="G476" s="6"/>
      <c r="H476" s="6"/>
      <c r="J476" s="4"/>
    </row>
    <row r="477" spans="3:10" ht="12.75">
      <c r="C477" s="6">
        <v>4430</v>
      </c>
      <c r="D477" t="s">
        <v>43</v>
      </c>
      <c r="E477" s="75">
        <v>1870</v>
      </c>
      <c r="G477" s="6"/>
      <c r="H477" s="6"/>
      <c r="J477" s="4"/>
    </row>
    <row r="478" spans="1:10" ht="12.75">
      <c r="A478" s="3"/>
      <c r="B478" s="3"/>
      <c r="C478" s="6">
        <v>4440</v>
      </c>
      <c r="D478" t="s">
        <v>44</v>
      </c>
      <c r="E478" s="86">
        <v>81855</v>
      </c>
      <c r="G478" s="6"/>
      <c r="H478" s="6"/>
      <c r="J478" s="4"/>
    </row>
    <row r="479" spans="1:10" ht="12.75">
      <c r="A479" s="3"/>
      <c r="B479" s="3"/>
      <c r="C479" s="6">
        <v>4700</v>
      </c>
      <c r="D479" t="s">
        <v>230</v>
      </c>
      <c r="E479" s="86">
        <v>1000</v>
      </c>
      <c r="G479" s="6"/>
      <c r="H479" s="6"/>
      <c r="J479" s="4"/>
    </row>
    <row r="480" spans="1:10" ht="12.75">
      <c r="A480" s="3"/>
      <c r="B480" s="3"/>
      <c r="D480" t="s">
        <v>231</v>
      </c>
      <c r="E480" s="86"/>
      <c r="G480" s="6"/>
      <c r="H480" s="6"/>
      <c r="J480" s="4"/>
    </row>
    <row r="481" spans="1:10" ht="12.75">
      <c r="A481" s="3"/>
      <c r="B481" s="3"/>
      <c r="C481" s="6">
        <v>4710</v>
      </c>
      <c r="D481" t="s">
        <v>457</v>
      </c>
      <c r="E481" s="86">
        <v>8740</v>
      </c>
      <c r="G481" s="6"/>
      <c r="H481" s="6"/>
      <c r="J481" s="4"/>
    </row>
    <row r="482" spans="1:10" ht="12" customHeight="1">
      <c r="A482" s="7"/>
      <c r="B482" s="7">
        <v>80146</v>
      </c>
      <c r="C482" s="7"/>
      <c r="D482" s="5" t="s">
        <v>144</v>
      </c>
      <c r="E482" s="88">
        <f>SUM(E483:E484)</f>
        <v>7450</v>
      </c>
      <c r="G482" s="6"/>
      <c r="H482" s="6"/>
      <c r="J482" s="4"/>
    </row>
    <row r="483" spans="1:10" ht="12" customHeight="1">
      <c r="A483" s="7"/>
      <c r="B483" s="7"/>
      <c r="C483" s="6">
        <v>4210</v>
      </c>
      <c r="D483" t="s">
        <v>38</v>
      </c>
      <c r="E483" s="108">
        <v>1251</v>
      </c>
      <c r="G483" s="6"/>
      <c r="H483" s="6"/>
      <c r="J483" s="4"/>
    </row>
    <row r="484" spans="3:10" ht="12.75" customHeight="1">
      <c r="C484" s="6">
        <v>4700</v>
      </c>
      <c r="D484" t="s">
        <v>230</v>
      </c>
      <c r="E484" s="75">
        <v>6199</v>
      </c>
      <c r="G484" s="6"/>
      <c r="H484" s="6"/>
      <c r="J484" s="4"/>
    </row>
    <row r="485" spans="4:10" ht="12.75" customHeight="1">
      <c r="D485" t="s">
        <v>231</v>
      </c>
      <c r="G485" s="6"/>
      <c r="H485" s="6"/>
      <c r="J485" s="4"/>
    </row>
    <row r="486" spans="7:10" ht="12.75" customHeight="1">
      <c r="G486" s="6"/>
      <c r="H486" s="6"/>
      <c r="J486" s="4"/>
    </row>
    <row r="487" spans="7:10" ht="12.75" customHeight="1">
      <c r="G487" s="6"/>
      <c r="H487" s="6"/>
      <c r="J487" s="4"/>
    </row>
    <row r="488" spans="7:10" ht="12.75" customHeight="1">
      <c r="G488" s="6"/>
      <c r="H488" s="6"/>
      <c r="J488" s="4"/>
    </row>
    <row r="489" spans="7:10" ht="12.75" customHeight="1">
      <c r="G489" s="6"/>
      <c r="H489" s="6"/>
      <c r="J489" s="4"/>
    </row>
    <row r="490" spans="7:10" ht="12.75" customHeight="1">
      <c r="G490" s="6"/>
      <c r="H490" s="6"/>
      <c r="J490" s="4"/>
    </row>
    <row r="491" spans="7:10" ht="12.75" customHeight="1">
      <c r="G491" s="6"/>
      <c r="H491" s="6"/>
      <c r="J491" s="4"/>
    </row>
    <row r="492" spans="7:10" ht="12.75" customHeight="1">
      <c r="G492" s="6"/>
      <c r="H492" s="6"/>
      <c r="J492" s="4"/>
    </row>
    <row r="493" spans="7:10" ht="12.75" customHeight="1">
      <c r="G493" s="6"/>
      <c r="H493" s="6"/>
      <c r="J493" s="4"/>
    </row>
    <row r="494" spans="7:10" ht="12.75" customHeight="1">
      <c r="G494" s="6"/>
      <c r="H494" s="6"/>
      <c r="J494" s="4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284">
      <selection activeCell="D309" sqref="D309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2" customWidth="1"/>
    <col min="4" max="4" width="57.25390625" style="11" customWidth="1"/>
    <col min="5" max="5" width="21.125" style="83" customWidth="1"/>
  </cols>
  <sheetData>
    <row r="1" spans="1:5" ht="12.75">
      <c r="A1" s="6" t="s">
        <v>67</v>
      </c>
      <c r="E1" s="74" t="s">
        <v>426</v>
      </c>
    </row>
    <row r="2" ht="12.75">
      <c r="E2" s="75" t="s">
        <v>545</v>
      </c>
    </row>
    <row r="3" spans="4:5" ht="15.75">
      <c r="D3" s="42" t="s">
        <v>102</v>
      </c>
      <c r="E3" s="75" t="s">
        <v>151</v>
      </c>
    </row>
    <row r="4" spans="1:5" ht="12.75">
      <c r="A4" s="19"/>
      <c r="B4" s="19"/>
      <c r="C4" s="36"/>
      <c r="D4" s="43"/>
      <c r="E4" s="76" t="s">
        <v>546</v>
      </c>
    </row>
    <row r="5" spans="1:5" ht="12.75">
      <c r="A5" s="3" t="s">
        <v>0</v>
      </c>
      <c r="B5" s="3" t="s">
        <v>26</v>
      </c>
      <c r="C5" s="31" t="s">
        <v>81</v>
      </c>
      <c r="D5" s="14" t="s">
        <v>82</v>
      </c>
      <c r="E5" s="77" t="s">
        <v>456</v>
      </c>
    </row>
    <row r="6" spans="1:5" ht="12.75">
      <c r="A6" s="1">
        <v>1</v>
      </c>
      <c r="B6" s="1">
        <v>2</v>
      </c>
      <c r="C6" s="29" t="s">
        <v>83</v>
      </c>
      <c r="D6" s="1">
        <v>4</v>
      </c>
      <c r="E6" s="109">
        <v>5</v>
      </c>
    </row>
    <row r="7" spans="1:5" ht="12.75">
      <c r="A7" s="21"/>
      <c r="B7" s="21"/>
      <c r="C7" s="34"/>
      <c r="D7" s="47" t="s">
        <v>221</v>
      </c>
      <c r="E7" s="79">
        <f>E26+E53+E67+E74+E118+E151+E267+E131+E14+E215+E47+E300+E139+E206+E9+E21</f>
        <v>132365694.17</v>
      </c>
    </row>
    <row r="8" spans="1:5" ht="12.75">
      <c r="A8" s="19"/>
      <c r="B8" s="19"/>
      <c r="C8" s="36"/>
      <c r="D8" s="44" t="s">
        <v>222</v>
      </c>
      <c r="E8" s="80"/>
    </row>
    <row r="9" spans="1:5" ht="12.75">
      <c r="A9" s="31" t="s">
        <v>54</v>
      </c>
      <c r="B9" s="31"/>
      <c r="C9" s="31"/>
      <c r="D9" s="71" t="s">
        <v>128</v>
      </c>
      <c r="E9" s="82">
        <f>E10</f>
        <v>9081.06</v>
      </c>
    </row>
    <row r="10" spans="1:5" ht="12.75">
      <c r="A10" s="31"/>
      <c r="B10" s="31" t="s">
        <v>513</v>
      </c>
      <c r="C10" s="31"/>
      <c r="D10" s="14" t="s">
        <v>503</v>
      </c>
      <c r="E10" s="82">
        <f>E11</f>
        <v>9081.06</v>
      </c>
    </row>
    <row r="11" spans="1:5" ht="12.75">
      <c r="A11" s="3"/>
      <c r="B11" s="3"/>
      <c r="C11" s="31" t="s">
        <v>180</v>
      </c>
      <c r="D11" s="14" t="s">
        <v>97</v>
      </c>
      <c r="E11" s="82">
        <v>9081.06</v>
      </c>
    </row>
    <row r="12" spans="1:5" ht="12.75">
      <c r="A12" s="3"/>
      <c r="B12" s="3"/>
      <c r="C12" s="31"/>
      <c r="D12" s="13" t="s">
        <v>98</v>
      </c>
      <c r="E12" s="82"/>
    </row>
    <row r="13" spans="1:5" ht="12.75">
      <c r="A13" s="3"/>
      <c r="B13" s="3"/>
      <c r="C13" s="31"/>
      <c r="D13" s="13" t="s">
        <v>99</v>
      </c>
      <c r="E13" s="81"/>
    </row>
    <row r="14" spans="1:5" ht="12.75">
      <c r="A14" s="3">
        <v>150</v>
      </c>
      <c r="B14" s="3"/>
      <c r="C14" s="31"/>
      <c r="D14" s="71" t="s">
        <v>335</v>
      </c>
      <c r="E14" s="82">
        <f>E15</f>
        <v>560000</v>
      </c>
    </row>
    <row r="15" spans="1:5" ht="12.75">
      <c r="A15" s="3"/>
      <c r="B15" s="3">
        <v>15011</v>
      </c>
      <c r="C15" s="31"/>
      <c r="D15" s="71" t="s">
        <v>336</v>
      </c>
      <c r="E15" s="82">
        <f>SUM(E16:E20)</f>
        <v>560000</v>
      </c>
    </row>
    <row r="16" spans="1:5" ht="12.75">
      <c r="A16" s="3"/>
      <c r="B16" s="3"/>
      <c r="C16" s="32" t="s">
        <v>163</v>
      </c>
      <c r="D16" s="11" t="s">
        <v>85</v>
      </c>
      <c r="E16" s="82">
        <v>420000</v>
      </c>
    </row>
    <row r="17" spans="1:5" ht="12.75">
      <c r="A17" s="3"/>
      <c r="B17" s="3"/>
      <c r="C17" s="31"/>
      <c r="D17" s="14" t="s">
        <v>134</v>
      </c>
      <c r="E17" s="81"/>
    </row>
    <row r="18" spans="1:5" ht="12.75">
      <c r="A18" s="3"/>
      <c r="B18" s="3"/>
      <c r="C18" s="31"/>
      <c r="D18" s="14" t="s">
        <v>135</v>
      </c>
      <c r="E18" s="81"/>
    </row>
    <row r="19" spans="1:5" ht="12.75">
      <c r="A19" s="3"/>
      <c r="B19" s="3"/>
      <c r="C19" s="31"/>
      <c r="D19" s="14" t="s">
        <v>136</v>
      </c>
      <c r="E19" s="82"/>
    </row>
    <row r="20" spans="1:5" ht="12.75">
      <c r="A20" s="19"/>
      <c r="B20" s="19"/>
      <c r="C20" s="36" t="s">
        <v>161</v>
      </c>
      <c r="D20" s="43" t="s">
        <v>80</v>
      </c>
      <c r="E20" s="110">
        <v>140000</v>
      </c>
    </row>
    <row r="21" spans="1:5" ht="12.75">
      <c r="A21" s="3">
        <v>600</v>
      </c>
      <c r="B21" s="3"/>
      <c r="C21" s="31"/>
      <c r="D21" s="14" t="s">
        <v>514</v>
      </c>
      <c r="E21" s="82">
        <f>E22</f>
        <v>3150</v>
      </c>
    </row>
    <row r="22" spans="1:5" ht="12.75">
      <c r="A22" s="3"/>
      <c r="B22" s="3">
        <v>60016</v>
      </c>
      <c r="C22" s="31"/>
      <c r="D22" s="14" t="s">
        <v>33</v>
      </c>
      <c r="E22" s="82">
        <f>E23</f>
        <v>3150</v>
      </c>
    </row>
    <row r="23" spans="1:5" ht="12.75">
      <c r="A23" s="3"/>
      <c r="B23" s="3"/>
      <c r="C23" s="31" t="s">
        <v>515</v>
      </c>
      <c r="D23" s="14" t="s">
        <v>516</v>
      </c>
      <c r="E23" s="82">
        <v>3150</v>
      </c>
    </row>
    <row r="24" spans="1:5" ht="12.75">
      <c r="A24" s="3"/>
      <c r="B24" s="3"/>
      <c r="C24" s="31"/>
      <c r="D24" s="14" t="s">
        <v>517</v>
      </c>
      <c r="E24" s="82"/>
    </row>
    <row r="25" spans="1:5" ht="12.75">
      <c r="A25" s="19"/>
      <c r="B25" s="19"/>
      <c r="C25" s="36"/>
      <c r="D25" s="43" t="s">
        <v>518</v>
      </c>
      <c r="E25" s="110"/>
    </row>
    <row r="26" spans="1:5" ht="12.75">
      <c r="A26" s="6">
        <v>700</v>
      </c>
      <c r="D26" s="11" t="s">
        <v>84</v>
      </c>
      <c r="E26" s="83">
        <f>E27</f>
        <v>6027461</v>
      </c>
    </row>
    <row r="27" spans="2:5" ht="12.75">
      <c r="B27" s="6">
        <v>70005</v>
      </c>
      <c r="D27" s="11" t="s">
        <v>29</v>
      </c>
      <c r="E27" s="83">
        <f>SUM(E28:E44)</f>
        <v>6027461</v>
      </c>
    </row>
    <row r="28" spans="3:5" ht="12.75">
      <c r="C28" s="32" t="s">
        <v>162</v>
      </c>
      <c r="D28" s="11" t="s">
        <v>340</v>
      </c>
      <c r="E28" s="83">
        <v>40000</v>
      </c>
    </row>
    <row r="29" spans="3:5" ht="12.75">
      <c r="C29" s="32" t="s">
        <v>341</v>
      </c>
      <c r="D29" s="11" t="s">
        <v>342</v>
      </c>
      <c r="E29" s="83">
        <v>100000</v>
      </c>
    </row>
    <row r="30" spans="3:5" ht="12.75">
      <c r="C30" s="32" t="s">
        <v>413</v>
      </c>
      <c r="D30" s="11" t="s">
        <v>414</v>
      </c>
      <c r="E30" s="83">
        <v>50000</v>
      </c>
    </row>
    <row r="31" ht="12.75">
      <c r="D31" s="11" t="s">
        <v>415</v>
      </c>
    </row>
    <row r="32" ht="12.75">
      <c r="D32" s="11" t="s">
        <v>416</v>
      </c>
    </row>
    <row r="33" spans="3:5" ht="12.75">
      <c r="C33" s="32" t="s">
        <v>163</v>
      </c>
      <c r="D33" s="11" t="s">
        <v>344</v>
      </c>
      <c r="E33" s="83">
        <v>2150000</v>
      </c>
    </row>
    <row r="34" ht="12.75">
      <c r="D34" s="11" t="s">
        <v>134</v>
      </c>
    </row>
    <row r="35" ht="12.75">
      <c r="D35" s="11" t="s">
        <v>135</v>
      </c>
    </row>
    <row r="36" ht="12.75">
      <c r="D36" s="11" t="s">
        <v>136</v>
      </c>
    </row>
    <row r="37" spans="3:5" ht="12.75">
      <c r="C37" s="32" t="s">
        <v>213</v>
      </c>
      <c r="D37" s="11" t="s">
        <v>319</v>
      </c>
      <c r="E37" s="83">
        <v>80000</v>
      </c>
    </row>
    <row r="38" ht="12.75">
      <c r="D38" s="11" t="s">
        <v>320</v>
      </c>
    </row>
    <row r="39" spans="1:5" ht="12.75">
      <c r="A39" s="3"/>
      <c r="B39" s="3"/>
      <c r="C39" s="31" t="s">
        <v>164</v>
      </c>
      <c r="D39" s="14" t="s">
        <v>313</v>
      </c>
      <c r="E39" s="84">
        <v>800000</v>
      </c>
    </row>
    <row r="40" spans="1:5" ht="12.75">
      <c r="A40" s="3"/>
      <c r="B40" s="3"/>
      <c r="C40" s="31"/>
      <c r="D40" s="14" t="s">
        <v>314</v>
      </c>
      <c r="E40" s="84"/>
    </row>
    <row r="41" spans="1:5" ht="12.75">
      <c r="A41" s="3"/>
      <c r="B41" s="3"/>
      <c r="C41" s="31" t="s">
        <v>161</v>
      </c>
      <c r="D41" s="14" t="s">
        <v>80</v>
      </c>
      <c r="E41" s="84">
        <v>2300000</v>
      </c>
    </row>
    <row r="42" spans="1:5" ht="12.75">
      <c r="A42" s="3"/>
      <c r="B42" s="3"/>
      <c r="C42" s="31" t="s">
        <v>165</v>
      </c>
      <c r="D42" s="14" t="s">
        <v>345</v>
      </c>
      <c r="E42" s="84">
        <v>50000</v>
      </c>
    </row>
    <row r="43" spans="1:5" ht="12.75">
      <c r="A43" s="3"/>
      <c r="B43" s="3"/>
      <c r="C43" s="31" t="s">
        <v>500</v>
      </c>
      <c r="D43" s="14" t="s">
        <v>501</v>
      </c>
      <c r="E43" s="84">
        <v>207148</v>
      </c>
    </row>
    <row r="44" spans="1:5" ht="12.75">
      <c r="A44" s="3"/>
      <c r="B44" s="3"/>
      <c r="C44" s="31" t="s">
        <v>458</v>
      </c>
      <c r="D44" s="14" t="s">
        <v>459</v>
      </c>
      <c r="E44" s="84">
        <v>250313</v>
      </c>
    </row>
    <row r="45" spans="1:5" ht="12.75">
      <c r="A45" s="3"/>
      <c r="B45" s="3"/>
      <c r="C45" s="31"/>
      <c r="D45" s="14" t="s">
        <v>460</v>
      </c>
      <c r="E45" s="84"/>
    </row>
    <row r="46" spans="1:5" ht="12.75">
      <c r="A46" s="19"/>
      <c r="B46" s="19"/>
      <c r="C46" s="36"/>
      <c r="D46" s="43" t="s">
        <v>461</v>
      </c>
      <c r="E46" s="85"/>
    </row>
    <row r="47" spans="1:5" ht="12.75">
      <c r="A47" s="3">
        <v>710</v>
      </c>
      <c r="B47" s="3"/>
      <c r="C47" s="31"/>
      <c r="D47" s="14" t="s">
        <v>343</v>
      </c>
      <c r="E47" s="84">
        <f>E48</f>
        <v>233150</v>
      </c>
    </row>
    <row r="48" spans="1:5" ht="12.75">
      <c r="A48" s="3"/>
      <c r="B48" s="3">
        <v>71035</v>
      </c>
      <c r="C48" s="31"/>
      <c r="D48" s="14" t="s">
        <v>369</v>
      </c>
      <c r="E48" s="84">
        <f>SUM(E49:E50)</f>
        <v>233150</v>
      </c>
    </row>
    <row r="49" spans="1:5" ht="12.75">
      <c r="A49" s="3"/>
      <c r="B49" s="3"/>
      <c r="C49" s="31" t="s">
        <v>161</v>
      </c>
      <c r="D49" s="14" t="s">
        <v>80</v>
      </c>
      <c r="E49" s="84">
        <v>220000</v>
      </c>
    </row>
    <row r="50" spans="1:5" ht="12.75">
      <c r="A50" s="3"/>
      <c r="B50" s="3"/>
      <c r="C50" s="31" t="s">
        <v>489</v>
      </c>
      <c r="D50" s="14" t="s">
        <v>490</v>
      </c>
      <c r="E50" s="84">
        <v>13150</v>
      </c>
    </row>
    <row r="51" spans="1:5" ht="12.75">
      <c r="A51" s="3"/>
      <c r="B51" s="3"/>
      <c r="C51" s="31"/>
      <c r="D51" s="14" t="s">
        <v>491</v>
      </c>
      <c r="E51" s="84"/>
    </row>
    <row r="52" spans="1:5" ht="12.75">
      <c r="A52" s="19"/>
      <c r="B52" s="19"/>
      <c r="C52" s="36"/>
      <c r="D52" s="43" t="s">
        <v>492</v>
      </c>
      <c r="E52" s="85"/>
    </row>
    <row r="53" spans="1:5" ht="12.75">
      <c r="A53" s="6">
        <v>750</v>
      </c>
      <c r="D53" s="11" t="s">
        <v>86</v>
      </c>
      <c r="E53" s="83">
        <f>E54+E58+E63</f>
        <v>455170</v>
      </c>
    </row>
    <row r="54" spans="2:5" ht="12.75">
      <c r="B54" s="6">
        <v>75011</v>
      </c>
      <c r="D54" s="11" t="s">
        <v>96</v>
      </c>
      <c r="E54" s="83">
        <f>SUM(E55:E55)</f>
        <v>276012</v>
      </c>
    </row>
    <row r="55" spans="1:5" ht="12.75">
      <c r="A55" s="3"/>
      <c r="B55" s="3"/>
      <c r="C55" s="31" t="s">
        <v>180</v>
      </c>
      <c r="D55" s="14" t="s">
        <v>97</v>
      </c>
      <c r="E55" s="84">
        <v>276012</v>
      </c>
    </row>
    <row r="56" spans="1:5" ht="12.75">
      <c r="A56" s="3"/>
      <c r="B56" s="3"/>
      <c r="C56" s="31"/>
      <c r="D56" s="13" t="s">
        <v>98</v>
      </c>
      <c r="E56" s="86"/>
    </row>
    <row r="57" spans="1:5" ht="12.75">
      <c r="A57" s="3"/>
      <c r="B57" s="3"/>
      <c r="C57" s="31"/>
      <c r="D57" s="13" t="s">
        <v>99</v>
      </c>
      <c r="E57" s="86"/>
    </row>
    <row r="58" spans="1:5" ht="12.75">
      <c r="A58" s="3"/>
      <c r="B58" s="3">
        <v>75023</v>
      </c>
      <c r="C58" s="31"/>
      <c r="D58" s="14" t="s">
        <v>141</v>
      </c>
      <c r="E58" s="84">
        <f>SUM(E59:E62)</f>
        <v>148327</v>
      </c>
    </row>
    <row r="59" spans="1:5" ht="12.75">
      <c r="A59" s="3"/>
      <c r="B59" s="3"/>
      <c r="C59" s="31" t="s">
        <v>417</v>
      </c>
      <c r="D59" s="14" t="s">
        <v>418</v>
      </c>
      <c r="E59" s="84"/>
    </row>
    <row r="60" spans="1:5" ht="12.75">
      <c r="A60" s="3"/>
      <c r="B60" s="3"/>
      <c r="C60" s="31"/>
      <c r="D60" s="14" t="s">
        <v>419</v>
      </c>
      <c r="E60" s="84"/>
    </row>
    <row r="61" spans="1:5" ht="12.75">
      <c r="A61" s="3"/>
      <c r="B61" s="3"/>
      <c r="C61" s="31" t="s">
        <v>161</v>
      </c>
      <c r="D61" s="14" t="s">
        <v>80</v>
      </c>
      <c r="E61" s="84">
        <v>120309</v>
      </c>
    </row>
    <row r="62" spans="1:5" ht="12.75">
      <c r="A62" s="3"/>
      <c r="B62" s="3"/>
      <c r="C62" s="31" t="s">
        <v>500</v>
      </c>
      <c r="D62" s="14" t="s">
        <v>501</v>
      </c>
      <c r="E62" s="84">
        <v>28018</v>
      </c>
    </row>
    <row r="63" spans="1:5" ht="12.75">
      <c r="A63" s="3"/>
      <c r="B63" s="3">
        <v>75056</v>
      </c>
      <c r="C63" s="31"/>
      <c r="D63" s="14" t="s">
        <v>498</v>
      </c>
      <c r="E63" s="84">
        <f>E64</f>
        <v>30831</v>
      </c>
    </row>
    <row r="64" spans="1:5" ht="12.75">
      <c r="A64" s="3"/>
      <c r="B64" s="3"/>
      <c r="C64" s="31" t="s">
        <v>180</v>
      </c>
      <c r="D64" s="14" t="s">
        <v>97</v>
      </c>
      <c r="E64" s="84">
        <v>30831</v>
      </c>
    </row>
    <row r="65" spans="1:5" ht="12.75">
      <c r="A65" s="3"/>
      <c r="B65" s="3"/>
      <c r="C65" s="31"/>
      <c r="D65" s="13" t="s">
        <v>98</v>
      </c>
      <c r="E65" s="84"/>
    </row>
    <row r="66" spans="1:5" ht="12.75">
      <c r="A66" s="19"/>
      <c r="B66" s="19"/>
      <c r="C66" s="36"/>
      <c r="D66" s="20" t="s">
        <v>99</v>
      </c>
      <c r="E66" s="85"/>
    </row>
    <row r="67" spans="1:5" ht="12.75">
      <c r="A67" s="6">
        <v>751</v>
      </c>
      <c r="D67" s="45" t="s">
        <v>137</v>
      </c>
      <c r="E67" s="75">
        <f>E69</f>
        <v>5415</v>
      </c>
    </row>
    <row r="68" spans="4:5" ht="12.75">
      <c r="D68" t="s">
        <v>138</v>
      </c>
      <c r="E68" s="75"/>
    </row>
    <row r="69" spans="1:5" ht="12.75">
      <c r="A69" s="3"/>
      <c r="B69" s="3">
        <v>75101</v>
      </c>
      <c r="C69" s="31"/>
      <c r="D69" s="13" t="s">
        <v>100</v>
      </c>
      <c r="E69" s="86">
        <f>E71</f>
        <v>5415</v>
      </c>
    </row>
    <row r="70" spans="1:5" ht="12.75">
      <c r="A70" s="3"/>
      <c r="B70" s="3"/>
      <c r="C70" s="31"/>
      <c r="D70" s="14" t="s">
        <v>101</v>
      </c>
      <c r="E70" s="77"/>
    </row>
    <row r="71" spans="1:5" ht="12.75">
      <c r="A71" s="3"/>
      <c r="B71" s="3"/>
      <c r="C71" s="31" t="s">
        <v>180</v>
      </c>
      <c r="D71" s="13" t="s">
        <v>97</v>
      </c>
      <c r="E71" s="86">
        <v>5415</v>
      </c>
    </row>
    <row r="72" spans="1:5" s="13" customFormat="1" ht="12.75">
      <c r="A72" s="3"/>
      <c r="B72" s="3"/>
      <c r="C72" s="31"/>
      <c r="D72" s="13" t="s">
        <v>98</v>
      </c>
      <c r="E72" s="86"/>
    </row>
    <row r="73" spans="1:5" s="13" customFormat="1" ht="12.75">
      <c r="A73" s="19"/>
      <c r="B73" s="19"/>
      <c r="C73" s="36"/>
      <c r="D73" s="43" t="s">
        <v>99</v>
      </c>
      <c r="E73" s="76"/>
    </row>
    <row r="74" spans="1:5" ht="12.75">
      <c r="A74" s="6">
        <v>756</v>
      </c>
      <c r="D74" s="11" t="s">
        <v>157</v>
      </c>
      <c r="E74" s="83">
        <f>SUM(+E78+E81+E107+E115+E92)</f>
        <v>53391839</v>
      </c>
    </row>
    <row r="75" ht="12.75">
      <c r="D75" s="11" t="s">
        <v>158</v>
      </c>
    </row>
    <row r="76" ht="12.75">
      <c r="D76" s="11" t="s">
        <v>159</v>
      </c>
    </row>
    <row r="77" ht="12.75">
      <c r="D77" s="11" t="s">
        <v>160</v>
      </c>
    </row>
    <row r="78" spans="2:5" ht="12.75">
      <c r="B78" s="6">
        <v>75601</v>
      </c>
      <c r="D78" s="11" t="s">
        <v>87</v>
      </c>
      <c r="E78" s="83">
        <f>E79</f>
        <v>130000</v>
      </c>
    </row>
    <row r="79" spans="3:5" ht="12.75">
      <c r="C79" s="32" t="s">
        <v>167</v>
      </c>
      <c r="D79" s="11" t="s">
        <v>346</v>
      </c>
      <c r="E79" s="83">
        <v>130000</v>
      </c>
    </row>
    <row r="80" ht="12.75">
      <c r="D80" s="11" t="s">
        <v>88</v>
      </c>
    </row>
    <row r="81" spans="2:5" ht="12.75">
      <c r="B81" s="6">
        <v>75615</v>
      </c>
      <c r="D81" s="11" t="s">
        <v>89</v>
      </c>
      <c r="E81" s="83">
        <f>SUM(E84:E91)</f>
        <v>17483512</v>
      </c>
    </row>
    <row r="82" ht="12.75">
      <c r="D82" s="11" t="s">
        <v>199</v>
      </c>
    </row>
    <row r="83" spans="4:5" ht="12.75">
      <c r="D83" t="s">
        <v>200</v>
      </c>
      <c r="E83" s="75"/>
    </row>
    <row r="84" spans="3:5" ht="12.75">
      <c r="C84" s="32" t="s">
        <v>168</v>
      </c>
      <c r="D84" s="45" t="s">
        <v>347</v>
      </c>
      <c r="E84" s="75">
        <v>17100000</v>
      </c>
    </row>
    <row r="85" spans="3:5" ht="12.75">
      <c r="C85" s="32" t="s">
        <v>169</v>
      </c>
      <c r="D85" s="45" t="s">
        <v>348</v>
      </c>
      <c r="E85" s="75">
        <v>350</v>
      </c>
    </row>
    <row r="86" spans="3:5" ht="12.75">
      <c r="C86" s="32" t="s">
        <v>170</v>
      </c>
      <c r="D86" t="s">
        <v>349</v>
      </c>
      <c r="E86" s="75">
        <v>330000</v>
      </c>
    </row>
    <row r="87" spans="3:5" ht="12.75">
      <c r="C87" s="32" t="s">
        <v>171</v>
      </c>
      <c r="D87" t="s">
        <v>350</v>
      </c>
      <c r="E87" s="75">
        <v>43000</v>
      </c>
    </row>
    <row r="88" spans="3:5" ht="12.75">
      <c r="C88" s="32" t="s">
        <v>417</v>
      </c>
      <c r="D88" t="s">
        <v>418</v>
      </c>
      <c r="E88" s="75">
        <v>162</v>
      </c>
    </row>
    <row r="89" spans="4:5" ht="12.75">
      <c r="D89" t="s">
        <v>419</v>
      </c>
      <c r="E89" s="75"/>
    </row>
    <row r="90" spans="1:5" ht="12.75">
      <c r="A90" s="3"/>
      <c r="B90" s="3"/>
      <c r="C90" s="31" t="s">
        <v>172</v>
      </c>
      <c r="D90" s="13" t="s">
        <v>352</v>
      </c>
      <c r="E90" s="86">
        <v>10000</v>
      </c>
    </row>
    <row r="91" spans="1:5" ht="12.75">
      <c r="A91" s="3"/>
      <c r="B91" s="3"/>
      <c r="C91" s="31"/>
      <c r="D91" s="46" t="s">
        <v>351</v>
      </c>
      <c r="E91" s="86"/>
    </row>
    <row r="92" spans="1:5" ht="12.75">
      <c r="A92" s="3"/>
      <c r="B92" s="3">
        <v>75616</v>
      </c>
      <c r="C92" s="31"/>
      <c r="D92" s="46" t="s">
        <v>201</v>
      </c>
      <c r="E92" s="86">
        <f>SUM(E95:E105)</f>
        <v>6683490</v>
      </c>
    </row>
    <row r="93" spans="1:5" ht="12.75">
      <c r="A93" s="3"/>
      <c r="B93" s="3"/>
      <c r="C93" s="31"/>
      <c r="D93" s="46" t="s">
        <v>202</v>
      </c>
      <c r="E93" s="86"/>
    </row>
    <row r="94" spans="1:5" ht="12.75">
      <c r="A94" s="3"/>
      <c r="B94" s="3"/>
      <c r="C94" s="31"/>
      <c r="D94" s="46" t="s">
        <v>203</v>
      </c>
      <c r="E94" s="86"/>
    </row>
    <row r="95" spans="1:5" ht="12.75">
      <c r="A95" s="3"/>
      <c r="B95" s="3"/>
      <c r="C95" s="32" t="s">
        <v>168</v>
      </c>
      <c r="D95" s="45" t="s">
        <v>347</v>
      </c>
      <c r="E95" s="86">
        <v>5000000</v>
      </c>
    </row>
    <row r="96" spans="1:5" ht="12.75">
      <c r="A96" s="3"/>
      <c r="B96" s="3"/>
      <c r="C96" s="32" t="s">
        <v>169</v>
      </c>
      <c r="D96" s="45" t="s">
        <v>348</v>
      </c>
      <c r="E96" s="86">
        <v>51000</v>
      </c>
    </row>
    <row r="97" spans="1:5" ht="12.75">
      <c r="A97" s="3"/>
      <c r="B97" s="3"/>
      <c r="C97" s="31" t="s">
        <v>173</v>
      </c>
      <c r="D97" s="46" t="s">
        <v>353</v>
      </c>
      <c r="E97" s="86">
        <v>450</v>
      </c>
    </row>
    <row r="98" spans="1:5" ht="12.75">
      <c r="A98" s="3"/>
      <c r="B98" s="3"/>
      <c r="C98" s="32" t="s">
        <v>170</v>
      </c>
      <c r="D98" t="s">
        <v>349</v>
      </c>
      <c r="E98" s="86">
        <v>360000</v>
      </c>
    </row>
    <row r="99" spans="1:5" ht="12.75">
      <c r="A99" s="3"/>
      <c r="B99" s="3"/>
      <c r="C99" s="31" t="s">
        <v>174</v>
      </c>
      <c r="D99" s="13" t="s">
        <v>354</v>
      </c>
      <c r="E99" s="86">
        <v>80000</v>
      </c>
    </row>
    <row r="100" spans="1:5" ht="12.75">
      <c r="A100" s="3"/>
      <c r="B100" s="3"/>
      <c r="C100" s="32" t="s">
        <v>171</v>
      </c>
      <c r="D100" t="s">
        <v>350</v>
      </c>
      <c r="E100" s="86">
        <v>1100000</v>
      </c>
    </row>
    <row r="101" spans="1:5" ht="12.75">
      <c r="A101" s="3"/>
      <c r="B101" s="3"/>
      <c r="C101" s="32" t="s">
        <v>417</v>
      </c>
      <c r="D101" t="s">
        <v>418</v>
      </c>
      <c r="E101" s="86">
        <v>7000</v>
      </c>
    </row>
    <row r="102" spans="1:5" ht="12.75">
      <c r="A102" s="3"/>
      <c r="B102" s="3"/>
      <c r="D102" t="s">
        <v>419</v>
      </c>
      <c r="E102" s="86"/>
    </row>
    <row r="103" spans="1:5" ht="12.75">
      <c r="A103" s="3"/>
      <c r="B103" s="3"/>
      <c r="C103" s="31" t="s">
        <v>172</v>
      </c>
      <c r="D103" s="13" t="s">
        <v>352</v>
      </c>
      <c r="E103" s="86">
        <v>25000</v>
      </c>
    </row>
    <row r="104" spans="1:5" ht="12.75">
      <c r="A104" s="3"/>
      <c r="B104" s="3"/>
      <c r="C104" s="31"/>
      <c r="D104" s="46" t="s">
        <v>351</v>
      </c>
      <c r="E104" s="86"/>
    </row>
    <row r="105" spans="1:5" ht="12.75">
      <c r="A105" s="3"/>
      <c r="B105" s="3"/>
      <c r="C105" s="31" t="s">
        <v>481</v>
      </c>
      <c r="D105" s="46" t="s">
        <v>482</v>
      </c>
      <c r="E105" s="86">
        <v>60040</v>
      </c>
    </row>
    <row r="106" spans="1:5" ht="12.75">
      <c r="A106" s="3"/>
      <c r="B106" s="3"/>
      <c r="C106" s="31"/>
      <c r="D106" s="46" t="s">
        <v>483</v>
      </c>
      <c r="E106" s="86"/>
    </row>
    <row r="107" spans="2:5" ht="12.75">
      <c r="B107" s="6">
        <v>75618</v>
      </c>
      <c r="D107" s="11" t="s">
        <v>142</v>
      </c>
      <c r="E107" s="83">
        <f>SUM(E109:E113)</f>
        <v>1700500</v>
      </c>
    </row>
    <row r="108" ht="12.75">
      <c r="D108" s="11" t="s">
        <v>143</v>
      </c>
    </row>
    <row r="109" spans="3:5" ht="12.75">
      <c r="C109" s="32" t="s">
        <v>175</v>
      </c>
      <c r="D109" s="11" t="s">
        <v>90</v>
      </c>
      <c r="E109" s="83">
        <v>450000</v>
      </c>
    </row>
    <row r="110" spans="3:5" ht="12.75">
      <c r="C110" s="32" t="s">
        <v>176</v>
      </c>
      <c r="D110" s="11" t="s">
        <v>145</v>
      </c>
      <c r="E110" s="83">
        <v>600000</v>
      </c>
    </row>
    <row r="111" spans="1:5" ht="12.75">
      <c r="A111" s="49"/>
      <c r="B111" s="49"/>
      <c r="C111" s="41" t="s">
        <v>204</v>
      </c>
      <c r="D111" s="50" t="s">
        <v>240</v>
      </c>
      <c r="E111" s="87">
        <v>650000</v>
      </c>
    </row>
    <row r="112" ht="12.75">
      <c r="D112" s="11" t="s">
        <v>241</v>
      </c>
    </row>
    <row r="113" spans="3:5" ht="12.75">
      <c r="C113" s="32" t="s">
        <v>417</v>
      </c>
      <c r="D113" t="s">
        <v>418</v>
      </c>
      <c r="E113" s="83">
        <v>500</v>
      </c>
    </row>
    <row r="114" ht="12.75">
      <c r="D114" t="s">
        <v>419</v>
      </c>
    </row>
    <row r="115" spans="1:5" ht="12.75">
      <c r="A115" s="3"/>
      <c r="B115" s="3">
        <v>75621</v>
      </c>
      <c r="C115" s="31"/>
      <c r="D115" s="14" t="s">
        <v>527</v>
      </c>
      <c r="E115" s="84">
        <f>SUM(E116:E117)</f>
        <v>27394337</v>
      </c>
    </row>
    <row r="116" spans="1:5" ht="12.75">
      <c r="A116" s="3"/>
      <c r="B116" s="3"/>
      <c r="C116" s="31" t="s">
        <v>177</v>
      </c>
      <c r="D116" s="14" t="s">
        <v>87</v>
      </c>
      <c r="E116" s="84">
        <v>26044337</v>
      </c>
    </row>
    <row r="117" spans="1:5" ht="12.75">
      <c r="A117" s="19"/>
      <c r="B117" s="19"/>
      <c r="C117" s="36" t="s">
        <v>178</v>
      </c>
      <c r="D117" s="43" t="s">
        <v>355</v>
      </c>
      <c r="E117" s="85">
        <v>1350000</v>
      </c>
    </row>
    <row r="118" spans="1:5" ht="12.75">
      <c r="A118" s="6">
        <v>758</v>
      </c>
      <c r="D118" s="11" t="s">
        <v>91</v>
      </c>
      <c r="E118" s="83">
        <f>E119+E122+E129</f>
        <v>19523143</v>
      </c>
    </row>
    <row r="119" spans="2:5" ht="12.75">
      <c r="B119" s="6">
        <v>75801</v>
      </c>
      <c r="D119" s="11" t="s">
        <v>92</v>
      </c>
      <c r="E119" s="83">
        <v>19107698</v>
      </c>
    </row>
    <row r="120" ht="12.75">
      <c r="D120" s="11" t="s">
        <v>93</v>
      </c>
    </row>
    <row r="121" spans="3:5" ht="12.75">
      <c r="C121" s="32" t="s">
        <v>179</v>
      </c>
      <c r="D121" s="11" t="s">
        <v>94</v>
      </c>
      <c r="E121" s="83">
        <v>19405629</v>
      </c>
    </row>
    <row r="122" spans="1:5" ht="12.75">
      <c r="A122" s="3"/>
      <c r="B122" s="3">
        <v>75814</v>
      </c>
      <c r="C122" s="31"/>
      <c r="D122" s="14" t="s">
        <v>95</v>
      </c>
      <c r="E122" s="84">
        <f>SUM(E123:E127)</f>
        <v>204806</v>
      </c>
    </row>
    <row r="123" spans="1:5" ht="12.75">
      <c r="A123" s="3"/>
      <c r="B123" s="3"/>
      <c r="C123" s="31" t="s">
        <v>165</v>
      </c>
      <c r="D123" s="14" t="s">
        <v>356</v>
      </c>
      <c r="E123" s="84">
        <v>20000</v>
      </c>
    </row>
    <row r="124" spans="1:5" ht="12.75">
      <c r="A124" s="3"/>
      <c r="B124" s="3"/>
      <c r="C124" s="31" t="s">
        <v>500</v>
      </c>
      <c r="D124" s="14" t="s">
        <v>501</v>
      </c>
      <c r="E124" s="84">
        <v>35736</v>
      </c>
    </row>
    <row r="125" spans="1:5" ht="12.75">
      <c r="A125" s="3"/>
      <c r="B125" s="3"/>
      <c r="C125" s="31" t="s">
        <v>532</v>
      </c>
      <c r="D125" s="14" t="s">
        <v>533</v>
      </c>
      <c r="E125" s="84">
        <v>135858</v>
      </c>
    </row>
    <row r="126" spans="1:5" ht="12.75">
      <c r="A126" s="3"/>
      <c r="B126" s="3"/>
      <c r="C126" s="31"/>
      <c r="D126" s="14" t="s">
        <v>534</v>
      </c>
      <c r="E126" s="84"/>
    </row>
    <row r="127" spans="1:5" ht="12.75">
      <c r="A127" s="3"/>
      <c r="B127" s="3"/>
      <c r="C127" s="31" t="s">
        <v>535</v>
      </c>
      <c r="D127" s="14" t="s">
        <v>533</v>
      </c>
      <c r="E127" s="84">
        <v>13212</v>
      </c>
    </row>
    <row r="128" spans="1:5" ht="12.75">
      <c r="A128" s="3"/>
      <c r="B128" s="3"/>
      <c r="C128" s="31"/>
      <c r="D128" s="14" t="s">
        <v>534</v>
      </c>
      <c r="E128" s="84"/>
    </row>
    <row r="129" spans="1:5" ht="12.75">
      <c r="A129" s="3"/>
      <c r="B129" s="3">
        <v>75831</v>
      </c>
      <c r="C129" s="31"/>
      <c r="D129" s="14" t="s">
        <v>264</v>
      </c>
      <c r="E129" s="84">
        <f>E130</f>
        <v>210639</v>
      </c>
    </row>
    <row r="130" spans="1:5" ht="12.75">
      <c r="A130" s="19"/>
      <c r="B130" s="19"/>
      <c r="C130" s="36" t="s">
        <v>179</v>
      </c>
      <c r="D130" s="43" t="s">
        <v>94</v>
      </c>
      <c r="E130" s="85">
        <v>210639</v>
      </c>
    </row>
    <row r="131" spans="1:5" ht="12.75">
      <c r="A131" s="3">
        <v>801</v>
      </c>
      <c r="B131" s="3"/>
      <c r="C131" s="31"/>
      <c r="D131" s="14" t="s">
        <v>297</v>
      </c>
      <c r="E131" s="84">
        <f>E132</f>
        <v>2640053</v>
      </c>
    </row>
    <row r="132" spans="1:5" ht="12.75">
      <c r="A132" s="3"/>
      <c r="B132" s="3">
        <v>80104</v>
      </c>
      <c r="C132" s="31"/>
      <c r="D132" s="14" t="s">
        <v>301</v>
      </c>
      <c r="E132" s="84">
        <f>SUM(E133:E138)</f>
        <v>2640053</v>
      </c>
    </row>
    <row r="133" spans="1:5" ht="12.75">
      <c r="A133" s="3"/>
      <c r="B133" s="3"/>
      <c r="C133" s="32" t="s">
        <v>161</v>
      </c>
      <c r="D133" s="11" t="s">
        <v>80</v>
      </c>
      <c r="E133" s="84">
        <v>500000</v>
      </c>
    </row>
    <row r="134" spans="1:5" ht="12.75">
      <c r="A134" s="3"/>
      <c r="B134" s="3"/>
      <c r="C134" s="31" t="s">
        <v>191</v>
      </c>
      <c r="D134" s="14" t="s">
        <v>420</v>
      </c>
      <c r="E134" s="84">
        <v>1240053</v>
      </c>
    </row>
    <row r="135" spans="1:5" ht="12.75">
      <c r="A135" s="3"/>
      <c r="B135" s="3"/>
      <c r="C135" s="31"/>
      <c r="D135" s="14" t="s">
        <v>192</v>
      </c>
      <c r="E135" s="84"/>
    </row>
    <row r="136" spans="1:5" ht="12.75">
      <c r="A136" s="3"/>
      <c r="B136" s="3"/>
      <c r="C136" s="31" t="s">
        <v>315</v>
      </c>
      <c r="D136" s="14" t="s">
        <v>316</v>
      </c>
      <c r="E136" s="84">
        <v>900000</v>
      </c>
    </row>
    <row r="137" spans="1:5" ht="12.75">
      <c r="A137" s="3"/>
      <c r="B137" s="3"/>
      <c r="C137" s="31"/>
      <c r="D137" s="14" t="s">
        <v>317</v>
      </c>
      <c r="E137" s="84"/>
    </row>
    <row r="138" spans="1:5" ht="12.75">
      <c r="A138" s="19"/>
      <c r="B138" s="19"/>
      <c r="C138" s="36"/>
      <c r="D138" s="43" t="s">
        <v>318</v>
      </c>
      <c r="E138" s="85"/>
    </row>
    <row r="139" spans="1:5" ht="12.75">
      <c r="A139" s="3">
        <v>851</v>
      </c>
      <c r="B139" s="3"/>
      <c r="C139" s="31"/>
      <c r="D139" s="14" t="s">
        <v>502</v>
      </c>
      <c r="E139" s="84">
        <f>E140+E146</f>
        <v>52093</v>
      </c>
    </row>
    <row r="140" spans="1:5" ht="12.75">
      <c r="A140" s="3"/>
      <c r="B140" s="3">
        <v>85154</v>
      </c>
      <c r="C140" s="31"/>
      <c r="D140" s="14" t="s">
        <v>22</v>
      </c>
      <c r="E140" s="84">
        <f>SUM(E141:E143)</f>
        <v>27465</v>
      </c>
    </row>
    <row r="141" spans="1:5" ht="12.75">
      <c r="A141" s="3"/>
      <c r="B141" s="3"/>
      <c r="C141" s="31" t="s">
        <v>500</v>
      </c>
      <c r="D141" s="14" t="s">
        <v>501</v>
      </c>
      <c r="E141" s="84">
        <v>0</v>
      </c>
    </row>
    <row r="142" spans="1:5" ht="12.75">
      <c r="A142" s="3"/>
      <c r="B142" s="3"/>
      <c r="C142" s="31" t="s">
        <v>272</v>
      </c>
      <c r="D142" s="14" t="s">
        <v>528</v>
      </c>
      <c r="E142" s="84">
        <v>27465</v>
      </c>
    </row>
    <row r="143" spans="1:5" ht="12.75">
      <c r="A143" s="3"/>
      <c r="B143" s="3"/>
      <c r="C143" s="31"/>
      <c r="D143" s="14" t="s">
        <v>529</v>
      </c>
      <c r="E143" s="84"/>
    </row>
    <row r="144" spans="1:5" ht="12.75">
      <c r="A144" s="3"/>
      <c r="B144" s="3"/>
      <c r="C144" s="31"/>
      <c r="D144" s="14" t="s">
        <v>530</v>
      </c>
      <c r="E144" s="84"/>
    </row>
    <row r="145" spans="1:5" ht="12.75">
      <c r="A145" s="3"/>
      <c r="B145" s="3"/>
      <c r="C145" s="31"/>
      <c r="D145" s="14" t="s">
        <v>531</v>
      </c>
      <c r="E145" s="84"/>
    </row>
    <row r="146" spans="1:5" ht="12.75">
      <c r="A146" s="3"/>
      <c r="B146" s="3">
        <v>85195</v>
      </c>
      <c r="C146" s="31"/>
      <c r="D146" s="14" t="s">
        <v>503</v>
      </c>
      <c r="E146" s="84">
        <f>SUM(E147:E148)</f>
        <v>24628</v>
      </c>
    </row>
    <row r="147" spans="1:5" ht="12.75">
      <c r="A147" s="3"/>
      <c r="B147" s="3"/>
      <c r="C147" s="31" t="s">
        <v>166</v>
      </c>
      <c r="D147" s="14" t="s">
        <v>119</v>
      </c>
      <c r="E147" s="84">
        <v>21128</v>
      </c>
    </row>
    <row r="148" spans="1:5" ht="12.75">
      <c r="A148" s="3"/>
      <c r="B148" s="3"/>
      <c r="C148" s="31" t="s">
        <v>180</v>
      </c>
      <c r="D148" s="14" t="s">
        <v>97</v>
      </c>
      <c r="E148" s="84">
        <v>3500</v>
      </c>
    </row>
    <row r="149" spans="1:5" ht="12.75">
      <c r="A149" s="3"/>
      <c r="B149" s="3"/>
      <c r="C149" s="31"/>
      <c r="D149" s="14" t="s">
        <v>98</v>
      </c>
      <c r="E149" s="84"/>
    </row>
    <row r="150" spans="1:5" ht="12.75">
      <c r="A150" s="19"/>
      <c r="B150" s="19"/>
      <c r="C150" s="36"/>
      <c r="D150" s="43" t="s">
        <v>99</v>
      </c>
      <c r="E150" s="85"/>
    </row>
    <row r="151" spans="1:5" ht="12.75">
      <c r="A151" s="6">
        <v>852</v>
      </c>
      <c r="D151" s="11" t="s">
        <v>182</v>
      </c>
      <c r="E151" s="84">
        <f>E168+E179+E152+E163+E176+E185+E172+E195+E192+E159</f>
        <v>2083469.26</v>
      </c>
    </row>
    <row r="152" spans="2:5" ht="12.75">
      <c r="B152" s="6">
        <v>85203</v>
      </c>
      <c r="D152" s="11" t="s">
        <v>146</v>
      </c>
      <c r="E152" s="84">
        <f>SUM(E153:E158)</f>
        <v>420700</v>
      </c>
    </row>
    <row r="153" spans="3:5" ht="12.75">
      <c r="C153" s="32" t="s">
        <v>180</v>
      </c>
      <c r="D153" s="11" t="s">
        <v>97</v>
      </c>
      <c r="E153" s="84">
        <v>420600</v>
      </c>
    </row>
    <row r="154" spans="4:5" ht="12.75">
      <c r="D154" s="11" t="s">
        <v>98</v>
      </c>
      <c r="E154" s="84"/>
    </row>
    <row r="155" spans="4:5" ht="12.75">
      <c r="D155" s="11" t="s">
        <v>99</v>
      </c>
      <c r="E155" s="84"/>
    </row>
    <row r="156" spans="3:5" ht="12.75">
      <c r="C156" s="31" t="s">
        <v>195</v>
      </c>
      <c r="D156" s="14" t="s">
        <v>196</v>
      </c>
      <c r="E156" s="84">
        <v>100</v>
      </c>
    </row>
    <row r="157" spans="3:5" ht="12.75">
      <c r="C157" s="31"/>
      <c r="D157" s="14" t="s">
        <v>271</v>
      </c>
      <c r="E157" s="84"/>
    </row>
    <row r="158" spans="3:5" ht="12.75">
      <c r="C158" s="31"/>
      <c r="D158" s="14" t="s">
        <v>197</v>
      </c>
      <c r="E158" s="84"/>
    </row>
    <row r="159" spans="2:5" ht="12.75">
      <c r="B159" s="6">
        <v>85205</v>
      </c>
      <c r="C159" s="31"/>
      <c r="D159" s="14" t="s">
        <v>536</v>
      </c>
      <c r="E159" s="84">
        <f>E160</f>
        <v>21101</v>
      </c>
    </row>
    <row r="160" spans="3:5" ht="12.75">
      <c r="C160" s="31" t="s">
        <v>489</v>
      </c>
      <c r="D160" s="14" t="s">
        <v>490</v>
      </c>
      <c r="E160" s="84">
        <v>21101</v>
      </c>
    </row>
    <row r="161" spans="3:5" ht="12.75">
      <c r="C161" s="31"/>
      <c r="D161" s="14" t="s">
        <v>491</v>
      </c>
      <c r="E161" s="84"/>
    </row>
    <row r="162" spans="3:5" ht="12.75">
      <c r="C162" s="31"/>
      <c r="D162" s="14" t="s">
        <v>492</v>
      </c>
      <c r="E162" s="84"/>
    </row>
    <row r="163" spans="1:5" ht="12.75">
      <c r="A163"/>
      <c r="B163" s="6">
        <v>85213</v>
      </c>
      <c r="D163" s="11" t="s">
        <v>120</v>
      </c>
      <c r="E163" s="84">
        <f>SUM(E166:E167)</f>
        <v>69200</v>
      </c>
    </row>
    <row r="164" spans="1:5" ht="12.75">
      <c r="A164"/>
      <c r="D164" s="11" t="s">
        <v>450</v>
      </c>
      <c r="E164" s="84"/>
    </row>
    <row r="165" spans="1:5" ht="12.75">
      <c r="A165"/>
      <c r="D165" s="11" t="s">
        <v>451</v>
      </c>
      <c r="E165" s="84"/>
    </row>
    <row r="166" spans="3:5" ht="12.75">
      <c r="C166" s="31" t="s">
        <v>191</v>
      </c>
      <c r="D166" s="14" t="s">
        <v>420</v>
      </c>
      <c r="E166" s="84">
        <v>69200</v>
      </c>
    </row>
    <row r="167" spans="3:5" ht="12.75">
      <c r="C167" s="31"/>
      <c r="D167" s="14" t="s">
        <v>192</v>
      </c>
      <c r="E167" s="84"/>
    </row>
    <row r="168" spans="1:5" ht="12.75">
      <c r="A168" s="3"/>
      <c r="B168" s="6">
        <v>85214</v>
      </c>
      <c r="D168" s="11" t="s">
        <v>452</v>
      </c>
      <c r="E168" s="84">
        <f>SUM(E170:E171)</f>
        <v>410004</v>
      </c>
    </row>
    <row r="169" spans="1:5" ht="12.75">
      <c r="A169" s="3"/>
      <c r="D169" s="11" t="s">
        <v>216</v>
      </c>
      <c r="E169" s="84"/>
    </row>
    <row r="170" spans="1:5" ht="12.75">
      <c r="A170" s="3"/>
      <c r="B170" s="3"/>
      <c r="C170" s="31" t="s">
        <v>191</v>
      </c>
      <c r="D170" s="14" t="s">
        <v>420</v>
      </c>
      <c r="E170" s="84">
        <v>410004</v>
      </c>
    </row>
    <row r="171" spans="1:5" ht="12.75">
      <c r="A171" s="3"/>
      <c r="B171" s="3"/>
      <c r="C171" s="31"/>
      <c r="D171" s="14" t="s">
        <v>192</v>
      </c>
      <c r="E171" s="84"/>
    </row>
    <row r="172" spans="1:5" ht="12.75">
      <c r="A172" s="3"/>
      <c r="B172" s="3">
        <v>85215</v>
      </c>
      <c r="C172" s="31"/>
      <c r="D172" s="14" t="s">
        <v>31</v>
      </c>
      <c r="E172" s="84">
        <f>E173</f>
        <v>3960</v>
      </c>
    </row>
    <row r="173" spans="1:5" ht="12.75">
      <c r="A173" s="3"/>
      <c r="B173" s="3"/>
      <c r="C173" s="32" t="s">
        <v>180</v>
      </c>
      <c r="D173" s="11" t="s">
        <v>97</v>
      </c>
      <c r="E173" s="84">
        <v>3960</v>
      </c>
    </row>
    <row r="174" spans="1:5" ht="12.75">
      <c r="A174" s="3"/>
      <c r="B174" s="3"/>
      <c r="D174" s="11" t="s">
        <v>98</v>
      </c>
      <c r="E174" s="84"/>
    </row>
    <row r="175" spans="1:5" ht="12.75">
      <c r="A175" s="3"/>
      <c r="B175" s="3"/>
      <c r="D175" s="11" t="s">
        <v>99</v>
      </c>
      <c r="E175" s="84"/>
    </row>
    <row r="176" spans="1:5" ht="12.75">
      <c r="A176" s="3"/>
      <c r="B176" s="3">
        <v>85216</v>
      </c>
      <c r="C176" s="31"/>
      <c r="D176" s="14" t="s">
        <v>263</v>
      </c>
      <c r="E176" s="84">
        <f>SUM(E177:E178)</f>
        <v>664440</v>
      </c>
    </row>
    <row r="177" spans="1:5" ht="12.75">
      <c r="A177" s="3"/>
      <c r="B177" s="3"/>
      <c r="C177" s="31" t="s">
        <v>191</v>
      </c>
      <c r="D177" s="14" t="s">
        <v>420</v>
      </c>
      <c r="E177" s="84">
        <v>664440</v>
      </c>
    </row>
    <row r="178" spans="1:5" ht="12.75">
      <c r="A178" s="3"/>
      <c r="B178" s="3"/>
      <c r="C178" s="31"/>
      <c r="D178" s="14" t="s">
        <v>192</v>
      </c>
      <c r="E178" s="84"/>
    </row>
    <row r="179" spans="1:5" ht="12.75">
      <c r="A179" s="3"/>
      <c r="B179" s="3">
        <v>85219</v>
      </c>
      <c r="C179" s="31"/>
      <c r="D179" s="14" t="s">
        <v>50</v>
      </c>
      <c r="E179" s="84">
        <f>SUM(E180:E183)</f>
        <v>191543</v>
      </c>
    </row>
    <row r="180" spans="1:5" ht="12.75">
      <c r="A180" s="3"/>
      <c r="B180" s="3"/>
      <c r="C180" s="32" t="s">
        <v>180</v>
      </c>
      <c r="D180" s="11" t="s">
        <v>97</v>
      </c>
      <c r="E180" s="84">
        <v>8100</v>
      </c>
    </row>
    <row r="181" spans="1:5" ht="12.75">
      <c r="A181" s="3"/>
      <c r="B181" s="3"/>
      <c r="D181" s="11" t="s">
        <v>98</v>
      </c>
      <c r="E181" s="84"/>
    </row>
    <row r="182" spans="1:5" ht="12.75">
      <c r="A182" s="3"/>
      <c r="B182" s="3"/>
      <c r="D182" s="11" t="s">
        <v>99</v>
      </c>
      <c r="E182" s="84"/>
    </row>
    <row r="183" spans="1:5" ht="12.75">
      <c r="A183" s="3"/>
      <c r="B183" s="3"/>
      <c r="C183" s="31" t="s">
        <v>191</v>
      </c>
      <c r="D183" s="14" t="s">
        <v>420</v>
      </c>
      <c r="E183" s="84">
        <v>183443</v>
      </c>
    </row>
    <row r="184" spans="1:5" ht="12.75">
      <c r="A184" s="3"/>
      <c r="B184" s="3"/>
      <c r="C184" s="31"/>
      <c r="D184" s="14" t="s">
        <v>192</v>
      </c>
      <c r="E184" s="84"/>
    </row>
    <row r="185" spans="1:5" ht="12.75">
      <c r="A185" s="3"/>
      <c r="B185" s="3">
        <v>85228</v>
      </c>
      <c r="C185" s="31"/>
      <c r="D185" s="14" t="s">
        <v>300</v>
      </c>
      <c r="E185" s="84">
        <f>SUM(E186:E190)</f>
        <v>175863</v>
      </c>
    </row>
    <row r="186" spans="1:5" ht="12.75">
      <c r="A186" s="3"/>
      <c r="B186" s="3"/>
      <c r="C186" s="32" t="s">
        <v>180</v>
      </c>
      <c r="D186" s="11" t="s">
        <v>97</v>
      </c>
      <c r="E186" s="84">
        <v>175560</v>
      </c>
    </row>
    <row r="187" spans="1:5" ht="12.75">
      <c r="A187" s="3"/>
      <c r="B187" s="3"/>
      <c r="C187" s="31"/>
      <c r="D187" s="14" t="s">
        <v>98</v>
      </c>
      <c r="E187" s="84"/>
    </row>
    <row r="188" spans="1:5" ht="12.75">
      <c r="A188" s="3"/>
      <c r="B188" s="3"/>
      <c r="C188" s="31"/>
      <c r="D188" s="14" t="s">
        <v>99</v>
      </c>
      <c r="E188" s="84"/>
    </row>
    <row r="189" spans="1:5" ht="12.75">
      <c r="A189" s="3"/>
      <c r="B189" s="3"/>
      <c r="C189" s="31" t="s">
        <v>195</v>
      </c>
      <c r="D189" s="14" t="s">
        <v>196</v>
      </c>
      <c r="E189" s="84">
        <v>303</v>
      </c>
    </row>
    <row r="190" spans="1:5" ht="12.75">
      <c r="A190" s="3"/>
      <c r="B190" s="3"/>
      <c r="C190" s="31"/>
      <c r="D190" s="14" t="s">
        <v>271</v>
      </c>
      <c r="E190" s="84"/>
    </row>
    <row r="191" spans="1:5" ht="12.75">
      <c r="A191" s="3"/>
      <c r="B191" s="3"/>
      <c r="C191" s="31"/>
      <c r="D191" s="14" t="s">
        <v>197</v>
      </c>
      <c r="E191" s="84"/>
    </row>
    <row r="192" spans="1:5" ht="12.75">
      <c r="A192" s="3"/>
      <c r="B192" s="3">
        <v>85230</v>
      </c>
      <c r="C192" s="31"/>
      <c r="D192" s="14" t="s">
        <v>411</v>
      </c>
      <c r="E192" s="84">
        <f>E193</f>
        <v>84153.3</v>
      </c>
    </row>
    <row r="193" spans="1:5" ht="12.75">
      <c r="A193" s="3"/>
      <c r="B193" s="3"/>
      <c r="C193" s="31" t="s">
        <v>191</v>
      </c>
      <c r="D193" s="14" t="s">
        <v>420</v>
      </c>
      <c r="E193" s="84">
        <v>84153.3</v>
      </c>
    </row>
    <row r="194" spans="1:5" ht="12.75">
      <c r="A194" s="3"/>
      <c r="B194" s="3"/>
      <c r="C194" s="31"/>
      <c r="D194" s="14" t="s">
        <v>192</v>
      </c>
      <c r="E194" s="84"/>
    </row>
    <row r="195" spans="1:5" ht="12.75">
      <c r="A195" s="3"/>
      <c r="B195" s="3">
        <v>85295</v>
      </c>
      <c r="C195" s="31"/>
      <c r="D195" s="14" t="s">
        <v>503</v>
      </c>
      <c r="E195" s="84">
        <f>SUM(E196:E202)</f>
        <v>42504.96</v>
      </c>
    </row>
    <row r="196" spans="1:5" ht="12.75">
      <c r="A196" s="3"/>
      <c r="B196" s="3"/>
      <c r="C196" s="31" t="s">
        <v>191</v>
      </c>
      <c r="D196" s="14" t="s">
        <v>420</v>
      </c>
      <c r="E196" s="84">
        <v>21149.96</v>
      </c>
    </row>
    <row r="197" spans="1:5" ht="12.75">
      <c r="A197" s="3"/>
      <c r="B197" s="3"/>
      <c r="C197" s="31"/>
      <c r="D197" s="14" t="s">
        <v>192</v>
      </c>
      <c r="E197" s="84"/>
    </row>
    <row r="198" spans="1:5" ht="12.75">
      <c r="A198" s="3"/>
      <c r="B198" s="3"/>
      <c r="C198" s="31" t="s">
        <v>504</v>
      </c>
      <c r="D198" s="14" t="s">
        <v>505</v>
      </c>
      <c r="E198" s="84">
        <v>15000</v>
      </c>
    </row>
    <row r="199" spans="1:5" ht="12.75">
      <c r="A199" s="3"/>
      <c r="B199" s="3"/>
      <c r="C199" s="31"/>
      <c r="D199" s="14" t="s">
        <v>506</v>
      </c>
      <c r="E199" s="84"/>
    </row>
    <row r="200" spans="1:5" ht="12.75">
      <c r="A200" s="3"/>
      <c r="B200" s="3"/>
      <c r="C200" s="31"/>
      <c r="D200" s="14" t="s">
        <v>508</v>
      </c>
      <c r="E200" s="84"/>
    </row>
    <row r="201" spans="1:5" ht="12.75">
      <c r="A201" s="3"/>
      <c r="B201" s="3"/>
      <c r="C201" s="31"/>
      <c r="D201" s="14" t="s">
        <v>507</v>
      </c>
      <c r="E201" s="84"/>
    </row>
    <row r="202" spans="1:5" ht="12.75">
      <c r="A202" s="3"/>
      <c r="B202" s="3"/>
      <c r="C202" s="31" t="s">
        <v>272</v>
      </c>
      <c r="D202" s="14" t="s">
        <v>528</v>
      </c>
      <c r="E202" s="84">
        <v>6355</v>
      </c>
    </row>
    <row r="203" spans="1:5" ht="12.75">
      <c r="A203" s="3"/>
      <c r="B203" s="3"/>
      <c r="C203" s="31"/>
      <c r="D203" s="14" t="s">
        <v>529</v>
      </c>
      <c r="E203" s="84"/>
    </row>
    <row r="204" spans="1:5" ht="12.75">
      <c r="A204" s="3"/>
      <c r="B204" s="3"/>
      <c r="C204" s="31"/>
      <c r="D204" s="14" t="s">
        <v>530</v>
      </c>
      <c r="E204" s="84"/>
    </row>
    <row r="205" spans="1:5" ht="12.75">
      <c r="A205" s="19"/>
      <c r="B205" s="19"/>
      <c r="C205" s="36"/>
      <c r="D205" s="43" t="s">
        <v>531</v>
      </c>
      <c r="E205" s="85"/>
    </row>
    <row r="206" spans="1:5" ht="12.75">
      <c r="A206" s="3">
        <v>854</v>
      </c>
      <c r="B206" s="3"/>
      <c r="C206" s="31"/>
      <c r="D206" s="14" t="s">
        <v>512</v>
      </c>
      <c r="E206" s="84">
        <f>E207+E210</f>
        <v>15751</v>
      </c>
    </row>
    <row r="207" spans="1:5" ht="12.75">
      <c r="A207" s="3"/>
      <c r="B207" s="3">
        <v>85415</v>
      </c>
      <c r="C207" s="31"/>
      <c r="D207" s="14" t="s">
        <v>404</v>
      </c>
      <c r="E207" s="84">
        <f>E208</f>
        <v>13600</v>
      </c>
    </row>
    <row r="208" spans="1:5" ht="12.75">
      <c r="A208" s="3"/>
      <c r="B208" s="3"/>
      <c r="C208" s="31" t="s">
        <v>191</v>
      </c>
      <c r="D208" s="14" t="s">
        <v>420</v>
      </c>
      <c r="E208" s="84">
        <v>13600</v>
      </c>
    </row>
    <row r="209" spans="1:5" ht="12.75">
      <c r="A209" s="3"/>
      <c r="B209" s="3"/>
      <c r="C209" s="31"/>
      <c r="D209" s="14" t="s">
        <v>192</v>
      </c>
      <c r="E209" s="84"/>
    </row>
    <row r="210" spans="1:5" ht="12.75">
      <c r="A210" s="3"/>
      <c r="B210" s="3">
        <v>85495</v>
      </c>
      <c r="C210" s="31"/>
      <c r="D210" s="14" t="s">
        <v>503</v>
      </c>
      <c r="E210" s="84">
        <f>E211</f>
        <v>2151</v>
      </c>
    </row>
    <row r="211" spans="1:5" ht="12.75">
      <c r="A211" s="3"/>
      <c r="B211" s="3"/>
      <c r="C211" s="31" t="s">
        <v>272</v>
      </c>
      <c r="D211" s="14" t="s">
        <v>528</v>
      </c>
      <c r="E211" s="84">
        <v>2151</v>
      </c>
    </row>
    <row r="212" spans="1:5" ht="12.75">
      <c r="A212" s="3"/>
      <c r="B212" s="3"/>
      <c r="C212" s="31"/>
      <c r="D212" s="14" t="s">
        <v>529</v>
      </c>
      <c r="E212" s="84"/>
    </row>
    <row r="213" spans="1:5" ht="12.75">
      <c r="A213" s="3"/>
      <c r="B213" s="3"/>
      <c r="C213" s="31"/>
      <c r="D213" s="14" t="s">
        <v>530</v>
      </c>
      <c r="E213" s="84"/>
    </row>
    <row r="214" spans="1:5" ht="12.75">
      <c r="A214" s="19"/>
      <c r="B214" s="19"/>
      <c r="C214" s="36"/>
      <c r="D214" s="43" t="s">
        <v>531</v>
      </c>
      <c r="E214" s="85"/>
    </row>
    <row r="215" spans="1:5" ht="12.75">
      <c r="A215" s="3">
        <v>855</v>
      </c>
      <c r="B215" s="3"/>
      <c r="C215" s="31"/>
      <c r="D215" s="14" t="s">
        <v>395</v>
      </c>
      <c r="E215" s="84">
        <f>E216+E230+I240+E255+E263+E251+E247</f>
        <v>29791273.849999998</v>
      </c>
    </row>
    <row r="216" spans="1:5" ht="12.75">
      <c r="A216" s="3"/>
      <c r="B216" s="6">
        <v>85501</v>
      </c>
      <c r="C216" s="31"/>
      <c r="D216" s="119" t="s">
        <v>385</v>
      </c>
      <c r="E216" s="84">
        <f>SUM(E217:E226)</f>
        <v>22187320</v>
      </c>
    </row>
    <row r="217" spans="1:5" ht="12.75">
      <c r="A217" s="3"/>
      <c r="C217" s="32" t="s">
        <v>270</v>
      </c>
      <c r="D217" s="11" t="s">
        <v>358</v>
      </c>
      <c r="E217" s="84">
        <v>2100</v>
      </c>
    </row>
    <row r="218" spans="1:5" ht="12.75">
      <c r="A218" s="3"/>
      <c r="D218" s="11" t="s">
        <v>357</v>
      </c>
      <c r="E218" s="84"/>
    </row>
    <row r="219" spans="1:5" ht="12.75">
      <c r="A219" s="3"/>
      <c r="D219" s="11" t="s">
        <v>285</v>
      </c>
      <c r="E219" s="84"/>
    </row>
    <row r="220" spans="1:5" ht="12.75">
      <c r="A220" s="3"/>
      <c r="D220" s="11" t="s">
        <v>286</v>
      </c>
      <c r="E220" s="84"/>
    </row>
    <row r="221" spans="1:5" ht="12.75">
      <c r="A221" s="3"/>
      <c r="B221" s="3"/>
      <c r="C221" s="31" t="s">
        <v>386</v>
      </c>
      <c r="D221" s="119" t="s">
        <v>387</v>
      </c>
      <c r="E221" s="84">
        <v>22155320</v>
      </c>
    </row>
    <row r="222" spans="1:5" ht="12.75">
      <c r="A222" s="3"/>
      <c r="B222" s="3"/>
      <c r="C222" s="111"/>
      <c r="D222" s="119" t="s">
        <v>388</v>
      </c>
      <c r="E222" s="84"/>
    </row>
    <row r="223" spans="1:5" ht="12.75">
      <c r="A223" s="3"/>
      <c r="B223" s="3"/>
      <c r="C223" s="111"/>
      <c r="D223" s="119" t="s">
        <v>389</v>
      </c>
      <c r="E223" s="84"/>
    </row>
    <row r="224" spans="1:5" ht="12.75">
      <c r="A224" s="3"/>
      <c r="B224" s="3"/>
      <c r="C224" s="111"/>
      <c r="D224" s="119" t="s">
        <v>391</v>
      </c>
      <c r="E224" s="84"/>
    </row>
    <row r="225" spans="1:5" ht="12.75">
      <c r="A225" s="3"/>
      <c r="B225" s="3"/>
      <c r="C225" s="31"/>
      <c r="D225" s="14" t="s">
        <v>390</v>
      </c>
      <c r="E225" s="84"/>
    </row>
    <row r="226" spans="1:5" ht="12.75">
      <c r="A226" s="3"/>
      <c r="B226" s="3"/>
      <c r="C226" s="31" t="s">
        <v>272</v>
      </c>
      <c r="D226" s="14" t="s">
        <v>528</v>
      </c>
      <c r="E226" s="84">
        <v>29900</v>
      </c>
    </row>
    <row r="227" spans="1:5" ht="12.75">
      <c r="A227" s="3"/>
      <c r="B227" s="3"/>
      <c r="C227" s="31"/>
      <c r="D227" s="14" t="s">
        <v>529</v>
      </c>
      <c r="E227" s="84"/>
    </row>
    <row r="228" spans="1:5" ht="12.75">
      <c r="A228" s="3"/>
      <c r="B228" s="3"/>
      <c r="C228" s="31"/>
      <c r="D228" s="14" t="s">
        <v>530</v>
      </c>
      <c r="E228" s="84"/>
    </row>
    <row r="229" spans="1:5" ht="12.75">
      <c r="A229" s="3"/>
      <c r="B229" s="3"/>
      <c r="C229" s="31"/>
      <c r="D229" s="14" t="s">
        <v>531</v>
      </c>
      <c r="E229" s="84"/>
    </row>
    <row r="230" spans="1:5" ht="12.75">
      <c r="A230" s="3"/>
      <c r="B230" s="3">
        <v>85502</v>
      </c>
      <c r="C230" s="31"/>
      <c r="D230" s="11" t="s">
        <v>252</v>
      </c>
      <c r="E230" s="84">
        <f>SUM(E233:E243)</f>
        <v>7413590</v>
      </c>
    </row>
    <row r="231" spans="1:5" ht="12.75">
      <c r="A231" s="3"/>
      <c r="B231" s="3"/>
      <c r="C231" s="31"/>
      <c r="D231" s="11" t="s">
        <v>253</v>
      </c>
      <c r="E231" s="84"/>
    </row>
    <row r="232" spans="1:5" ht="12.75">
      <c r="A232" s="3"/>
      <c r="B232" s="3"/>
      <c r="C232" s="31"/>
      <c r="D232" s="11" t="s">
        <v>254</v>
      </c>
      <c r="E232" s="84"/>
    </row>
    <row r="233" spans="1:5" ht="12.75">
      <c r="A233" s="3"/>
      <c r="B233" s="3"/>
      <c r="C233" s="32" t="s">
        <v>270</v>
      </c>
      <c r="D233" s="11" t="s">
        <v>358</v>
      </c>
      <c r="E233" s="84">
        <v>15000</v>
      </c>
    </row>
    <row r="234" spans="1:5" ht="12.75">
      <c r="A234" s="3"/>
      <c r="B234" s="3"/>
      <c r="D234" s="11" t="s">
        <v>357</v>
      </c>
      <c r="E234" s="84"/>
    </row>
    <row r="235" spans="1:5" ht="12.75">
      <c r="A235" s="3"/>
      <c r="B235" s="3"/>
      <c r="D235" s="11" t="s">
        <v>285</v>
      </c>
      <c r="E235" s="84"/>
    </row>
    <row r="236" spans="1:5" ht="12.75">
      <c r="A236" s="3"/>
      <c r="B236" s="3"/>
      <c r="D236" s="11" t="s">
        <v>286</v>
      </c>
      <c r="E236" s="84"/>
    </row>
    <row r="237" spans="1:5" ht="12.75">
      <c r="A237" s="3"/>
      <c r="B237" s="3"/>
      <c r="C237" s="32" t="s">
        <v>180</v>
      </c>
      <c r="D237" s="11" t="s">
        <v>97</v>
      </c>
      <c r="E237" s="84">
        <v>7270590</v>
      </c>
    </row>
    <row r="238" spans="1:5" ht="12.75">
      <c r="A238" s="3"/>
      <c r="B238" s="3"/>
      <c r="D238" s="11" t="s">
        <v>98</v>
      </c>
      <c r="E238" s="84"/>
    </row>
    <row r="239" spans="1:5" ht="12.75">
      <c r="A239" s="3"/>
      <c r="B239" s="3"/>
      <c r="D239" s="11" t="s">
        <v>99</v>
      </c>
      <c r="E239" s="84"/>
    </row>
    <row r="240" spans="1:5" ht="12.75">
      <c r="A240" s="3"/>
      <c r="B240" s="3"/>
      <c r="C240" s="31" t="s">
        <v>195</v>
      </c>
      <c r="D240" s="14" t="s">
        <v>196</v>
      </c>
      <c r="E240" s="84"/>
    </row>
    <row r="241" spans="1:5" ht="12.75">
      <c r="A241" s="3"/>
      <c r="B241" s="3"/>
      <c r="C241" s="31"/>
      <c r="D241" s="14" t="s">
        <v>271</v>
      </c>
      <c r="E241" s="84">
        <v>80000</v>
      </c>
    </row>
    <row r="242" spans="1:5" ht="12.75">
      <c r="A242" s="3"/>
      <c r="B242" s="3"/>
      <c r="C242" s="31"/>
      <c r="D242" s="14" t="s">
        <v>197</v>
      </c>
      <c r="E242" s="84"/>
    </row>
    <row r="243" spans="1:5" ht="12.75">
      <c r="A243" s="3"/>
      <c r="B243" s="3"/>
      <c r="C243" s="31" t="s">
        <v>272</v>
      </c>
      <c r="D243" s="14" t="s">
        <v>287</v>
      </c>
      <c r="E243" s="84">
        <v>48000</v>
      </c>
    </row>
    <row r="244" spans="1:5" ht="12.75">
      <c r="A244" s="3"/>
      <c r="B244" s="3"/>
      <c r="C244" s="31"/>
      <c r="D244" s="14" t="s">
        <v>288</v>
      </c>
      <c r="E244" s="84"/>
    </row>
    <row r="245" spans="1:5" ht="12.75">
      <c r="A245" s="3"/>
      <c r="B245" s="3"/>
      <c r="C245" s="31"/>
      <c r="D245" s="14" t="s">
        <v>442</v>
      </c>
      <c r="E245" s="84"/>
    </row>
    <row r="246" spans="1:5" ht="12.75">
      <c r="A246" s="3"/>
      <c r="B246" s="3"/>
      <c r="C246" s="31"/>
      <c r="D246" s="14" t="s">
        <v>428</v>
      </c>
      <c r="E246" s="84"/>
    </row>
    <row r="247" spans="1:5" ht="12.75">
      <c r="A247" s="3"/>
      <c r="B247" s="3">
        <v>85503</v>
      </c>
      <c r="C247" s="31"/>
      <c r="D247" s="14" t="s">
        <v>409</v>
      </c>
      <c r="E247" s="84">
        <f>E248</f>
        <v>394.2</v>
      </c>
    </row>
    <row r="248" spans="1:5" ht="12.75">
      <c r="A248" s="3"/>
      <c r="B248" s="3"/>
      <c r="C248" s="32" t="s">
        <v>180</v>
      </c>
      <c r="D248" s="11" t="s">
        <v>97</v>
      </c>
      <c r="E248" s="84">
        <v>394.2</v>
      </c>
    </row>
    <row r="249" spans="1:5" ht="12.75">
      <c r="A249" s="3"/>
      <c r="B249" s="3"/>
      <c r="D249" s="11" t="s">
        <v>98</v>
      </c>
      <c r="E249" s="84"/>
    </row>
    <row r="250" spans="1:5" ht="12.75">
      <c r="A250" s="3"/>
      <c r="B250" s="3"/>
      <c r="D250" s="11" t="s">
        <v>99</v>
      </c>
      <c r="E250" s="84"/>
    </row>
    <row r="251" spans="1:5" ht="12.75">
      <c r="A251" s="3"/>
      <c r="B251" s="3">
        <v>85504</v>
      </c>
      <c r="C251" s="31"/>
      <c r="D251" s="14" t="s">
        <v>324</v>
      </c>
      <c r="E251" s="84">
        <f>E252</f>
        <v>3637.65</v>
      </c>
    </row>
    <row r="252" spans="1:5" ht="12.75">
      <c r="A252" s="3"/>
      <c r="B252" s="3"/>
      <c r="C252" s="32" t="s">
        <v>180</v>
      </c>
      <c r="D252" s="11" t="s">
        <v>97</v>
      </c>
      <c r="E252" s="84">
        <v>3637.65</v>
      </c>
    </row>
    <row r="253" spans="1:5" ht="12.75">
      <c r="A253" s="3"/>
      <c r="B253" s="3"/>
      <c r="D253" s="11" t="s">
        <v>98</v>
      </c>
      <c r="E253" s="84"/>
    </row>
    <row r="254" spans="1:5" ht="12.75">
      <c r="A254" s="3"/>
      <c r="B254" s="3"/>
      <c r="D254" s="11" t="s">
        <v>99</v>
      </c>
      <c r="E254" s="84"/>
    </row>
    <row r="255" spans="1:5" ht="12.75">
      <c r="A255" s="3"/>
      <c r="B255" s="3">
        <v>85513</v>
      </c>
      <c r="C255" s="31"/>
      <c r="D255" s="14" t="s">
        <v>432</v>
      </c>
      <c r="E255" s="84">
        <f>E260</f>
        <v>86332</v>
      </c>
    </row>
    <row r="256" spans="1:5" ht="12.75">
      <c r="A256" s="3"/>
      <c r="B256" s="3"/>
      <c r="C256" s="31"/>
      <c r="D256" s="14" t="s">
        <v>433</v>
      </c>
      <c r="E256" s="84"/>
    </row>
    <row r="257" spans="1:5" ht="12.75">
      <c r="A257" s="3"/>
      <c r="B257" s="3"/>
      <c r="C257" s="31"/>
      <c r="D257" s="14" t="s">
        <v>434</v>
      </c>
      <c r="E257" s="84"/>
    </row>
    <row r="258" spans="1:5" ht="12.75">
      <c r="A258" s="3"/>
      <c r="B258" s="3"/>
      <c r="C258" s="31"/>
      <c r="D258" s="14" t="s">
        <v>435</v>
      </c>
      <c r="E258" s="84"/>
    </row>
    <row r="259" spans="1:5" ht="12.75">
      <c r="A259" s="3"/>
      <c r="B259" s="3"/>
      <c r="C259" s="31"/>
      <c r="D259" s="14" t="s">
        <v>436</v>
      </c>
      <c r="E259" s="84"/>
    </row>
    <row r="260" spans="1:5" ht="12.75">
      <c r="A260" s="3"/>
      <c r="B260" s="3"/>
      <c r="C260" s="32" t="s">
        <v>180</v>
      </c>
      <c r="D260" s="11" t="s">
        <v>97</v>
      </c>
      <c r="E260" s="84">
        <v>86332</v>
      </c>
    </row>
    <row r="261" spans="1:5" ht="12.75">
      <c r="A261" s="3"/>
      <c r="B261" s="3"/>
      <c r="C261" s="31"/>
      <c r="D261" s="14" t="s">
        <v>98</v>
      </c>
      <c r="E261" s="84"/>
    </row>
    <row r="262" spans="1:5" ht="12.75">
      <c r="A262" s="3"/>
      <c r="B262" s="3"/>
      <c r="C262" s="31"/>
      <c r="D262" s="14" t="s">
        <v>99</v>
      </c>
      <c r="E262" s="84"/>
    </row>
    <row r="263" spans="1:5" ht="12.75">
      <c r="A263" s="3"/>
      <c r="B263" s="3">
        <v>85516</v>
      </c>
      <c r="C263" s="31"/>
      <c r="D263" s="14" t="s">
        <v>462</v>
      </c>
      <c r="E263" s="84">
        <f>E264</f>
        <v>100000</v>
      </c>
    </row>
    <row r="264" spans="1:5" ht="12.75">
      <c r="A264" s="3"/>
      <c r="B264" s="3"/>
      <c r="C264" s="31" t="s">
        <v>315</v>
      </c>
      <c r="D264" s="14" t="s">
        <v>316</v>
      </c>
      <c r="E264" s="84">
        <v>100000</v>
      </c>
    </row>
    <row r="265" spans="1:5" ht="12.75">
      <c r="A265" s="3"/>
      <c r="B265" s="3"/>
      <c r="C265" s="31"/>
      <c r="D265" s="14" t="s">
        <v>317</v>
      </c>
      <c r="E265" s="84"/>
    </row>
    <row r="266" spans="1:5" ht="12.75">
      <c r="A266" s="19"/>
      <c r="B266" s="19"/>
      <c r="C266" s="36"/>
      <c r="D266" s="43" t="s">
        <v>318</v>
      </c>
      <c r="E266" s="85"/>
    </row>
    <row r="267" spans="1:5" ht="12.75">
      <c r="A267" s="3">
        <v>900</v>
      </c>
      <c r="B267" s="3"/>
      <c r="C267" s="31"/>
      <c r="D267" s="14" t="s">
        <v>273</v>
      </c>
      <c r="E267" s="84">
        <f>E297+E268+E273+E295</f>
        <v>16989326</v>
      </c>
    </row>
    <row r="268" spans="1:5" ht="12.75">
      <c r="A268" s="3"/>
      <c r="B268" s="3">
        <v>90002</v>
      </c>
      <c r="C268" s="31"/>
      <c r="D268" s="14" t="s">
        <v>359</v>
      </c>
      <c r="E268" s="84">
        <f>SUM(E269:E271)</f>
        <v>7354000</v>
      </c>
    </row>
    <row r="269" spans="1:5" ht="12.75">
      <c r="A269" s="3"/>
      <c r="B269" s="3"/>
      <c r="C269" s="41" t="s">
        <v>204</v>
      </c>
      <c r="D269" s="50" t="s">
        <v>240</v>
      </c>
      <c r="E269" s="84">
        <v>7350000</v>
      </c>
    </row>
    <row r="270" spans="1:5" ht="12.75">
      <c r="A270" s="3"/>
      <c r="B270" s="3"/>
      <c r="C270" s="31"/>
      <c r="D270" s="14" t="s">
        <v>241</v>
      </c>
      <c r="E270" s="84"/>
    </row>
    <row r="271" spans="1:5" ht="12.75">
      <c r="A271" s="3"/>
      <c r="B271" s="3"/>
      <c r="C271" s="31" t="s">
        <v>417</v>
      </c>
      <c r="D271" s="14" t="s">
        <v>418</v>
      </c>
      <c r="E271" s="84">
        <v>4000</v>
      </c>
    </row>
    <row r="272" spans="1:5" ht="12.75">
      <c r="A272" s="3"/>
      <c r="B272" s="3"/>
      <c r="C272" s="31"/>
      <c r="D272" s="14" t="s">
        <v>419</v>
      </c>
      <c r="E272" s="84"/>
    </row>
    <row r="273" spans="1:5" ht="12.75">
      <c r="A273" s="3"/>
      <c r="B273" s="3">
        <v>90004</v>
      </c>
      <c r="C273" s="31"/>
      <c r="D273" s="71" t="s">
        <v>74</v>
      </c>
      <c r="E273" s="84">
        <f>SUM(E274:E290)</f>
        <v>9544782</v>
      </c>
    </row>
    <row r="274" spans="1:5" ht="12.75">
      <c r="A274" s="3"/>
      <c r="B274" s="3"/>
      <c r="C274" s="31" t="s">
        <v>166</v>
      </c>
      <c r="D274" s="14" t="s">
        <v>119</v>
      </c>
      <c r="E274" s="84">
        <v>5000</v>
      </c>
    </row>
    <row r="275" spans="1:5" ht="12.75">
      <c r="A275" s="3"/>
      <c r="B275" s="3"/>
      <c r="C275" s="31" t="s">
        <v>537</v>
      </c>
      <c r="D275" s="14" t="s">
        <v>464</v>
      </c>
      <c r="E275" s="84">
        <v>9000</v>
      </c>
    </row>
    <row r="276" spans="1:5" ht="12.75">
      <c r="A276" s="3"/>
      <c r="B276" s="3"/>
      <c r="C276" s="31"/>
      <c r="D276" s="14" t="s">
        <v>465</v>
      </c>
      <c r="E276" s="84"/>
    </row>
    <row r="277" spans="1:5" ht="12.75">
      <c r="A277" s="3"/>
      <c r="B277" s="3"/>
      <c r="C277" s="31"/>
      <c r="D277" s="14" t="s">
        <v>466</v>
      </c>
      <c r="E277" s="84"/>
    </row>
    <row r="278" spans="1:5" ht="12.75">
      <c r="A278" s="3"/>
      <c r="B278" s="3"/>
      <c r="C278" s="31"/>
      <c r="D278" s="14" t="s">
        <v>467</v>
      </c>
      <c r="E278" s="84"/>
    </row>
    <row r="279" spans="1:5" ht="12.75">
      <c r="A279" s="3"/>
      <c r="B279" s="3"/>
      <c r="C279" s="31"/>
      <c r="D279" s="14" t="s">
        <v>220</v>
      </c>
      <c r="E279" s="84"/>
    </row>
    <row r="280" spans="1:5" ht="12.75">
      <c r="A280" s="3"/>
      <c r="B280" s="3"/>
      <c r="C280" s="31" t="s">
        <v>538</v>
      </c>
      <c r="D280" s="14" t="s">
        <v>464</v>
      </c>
      <c r="E280" s="84">
        <v>1200</v>
      </c>
    </row>
    <row r="281" spans="1:5" ht="12.75">
      <c r="A281" s="3"/>
      <c r="B281" s="3"/>
      <c r="C281" s="31"/>
      <c r="D281" s="14" t="s">
        <v>465</v>
      </c>
      <c r="E281" s="84"/>
    </row>
    <row r="282" spans="1:5" ht="12.75">
      <c r="A282" s="3"/>
      <c r="B282" s="3"/>
      <c r="C282" s="31"/>
      <c r="D282" s="14" t="s">
        <v>466</v>
      </c>
      <c r="E282" s="84"/>
    </row>
    <row r="283" spans="1:5" ht="12.75">
      <c r="A283" s="3"/>
      <c r="B283" s="3"/>
      <c r="C283" s="31"/>
      <c r="D283" s="14" t="s">
        <v>467</v>
      </c>
      <c r="E283" s="84"/>
    </row>
    <row r="284" spans="1:5" ht="12.75">
      <c r="A284" s="3"/>
      <c r="B284" s="3"/>
      <c r="C284" s="31"/>
      <c r="D284" s="14" t="s">
        <v>220</v>
      </c>
      <c r="E284" s="84"/>
    </row>
    <row r="285" spans="1:5" ht="12.75">
      <c r="A285" s="3"/>
      <c r="B285" s="3"/>
      <c r="C285" s="31" t="s">
        <v>463</v>
      </c>
      <c r="D285" s="14" t="s">
        <v>464</v>
      </c>
      <c r="E285" s="84">
        <v>8408454</v>
      </c>
    </row>
    <row r="286" spans="1:5" ht="12.75">
      <c r="A286" s="3"/>
      <c r="B286" s="3"/>
      <c r="C286" s="31"/>
      <c r="D286" s="14" t="s">
        <v>465</v>
      </c>
      <c r="E286" s="84"/>
    </row>
    <row r="287" spans="1:5" ht="12.75">
      <c r="A287" s="3"/>
      <c r="B287" s="3"/>
      <c r="C287" s="31"/>
      <c r="D287" s="14" t="s">
        <v>466</v>
      </c>
      <c r="E287" s="84"/>
    </row>
    <row r="288" spans="1:5" ht="12.75">
      <c r="A288" s="3"/>
      <c r="B288" s="3"/>
      <c r="C288" s="31"/>
      <c r="D288" s="14" t="s">
        <v>467</v>
      </c>
      <c r="E288" s="84"/>
    </row>
    <row r="289" spans="1:5" ht="12.75">
      <c r="A289" s="3"/>
      <c r="B289" s="3"/>
      <c r="C289" s="31"/>
      <c r="D289" s="14" t="s">
        <v>220</v>
      </c>
      <c r="E289" s="84"/>
    </row>
    <row r="290" spans="1:5" ht="12.75">
      <c r="A290" s="3"/>
      <c r="B290" s="3"/>
      <c r="C290" s="31" t="s">
        <v>468</v>
      </c>
      <c r="D290" s="14" t="s">
        <v>464</v>
      </c>
      <c r="E290" s="84">
        <v>1121128</v>
      </c>
    </row>
    <row r="291" spans="1:5" ht="12.75">
      <c r="A291" s="3"/>
      <c r="B291" s="3"/>
      <c r="C291" s="31"/>
      <c r="D291" s="14" t="s">
        <v>465</v>
      </c>
      <c r="E291" s="84"/>
    </row>
    <row r="292" spans="1:5" ht="12.75">
      <c r="A292" s="3"/>
      <c r="B292" s="3"/>
      <c r="C292" s="31"/>
      <c r="D292" s="14" t="s">
        <v>466</v>
      </c>
      <c r="E292" s="84"/>
    </row>
    <row r="293" spans="1:5" ht="12.75">
      <c r="A293" s="3"/>
      <c r="B293" s="3"/>
      <c r="C293" s="31"/>
      <c r="D293" s="14" t="s">
        <v>467</v>
      </c>
      <c r="E293" s="84"/>
    </row>
    <row r="294" spans="1:5" ht="12.75">
      <c r="A294" s="3"/>
      <c r="B294" s="3"/>
      <c r="C294" s="31"/>
      <c r="D294" s="14" t="s">
        <v>220</v>
      </c>
      <c r="E294" s="84"/>
    </row>
    <row r="295" spans="1:5" ht="12.75">
      <c r="A295" s="3"/>
      <c r="B295" s="3">
        <v>90015</v>
      </c>
      <c r="C295" s="31"/>
      <c r="D295" s="14" t="s">
        <v>519</v>
      </c>
      <c r="E295" s="84">
        <f>E296</f>
        <v>10544</v>
      </c>
    </row>
    <row r="296" spans="1:5" ht="12.75">
      <c r="A296" s="3"/>
      <c r="B296" s="3"/>
      <c r="C296" s="31" t="s">
        <v>500</v>
      </c>
      <c r="D296" s="14" t="s">
        <v>501</v>
      </c>
      <c r="E296" s="84">
        <v>10544</v>
      </c>
    </row>
    <row r="297" spans="1:5" ht="12.75">
      <c r="A297" s="3"/>
      <c r="B297" s="3">
        <v>90019</v>
      </c>
      <c r="C297" s="31"/>
      <c r="D297" s="14" t="s">
        <v>298</v>
      </c>
      <c r="E297" s="84">
        <f>SUM(E299:E299)</f>
        <v>80000</v>
      </c>
    </row>
    <row r="298" spans="1:5" ht="12.75">
      <c r="A298" s="3"/>
      <c r="B298" s="3"/>
      <c r="C298" s="31"/>
      <c r="D298" s="14" t="s">
        <v>299</v>
      </c>
      <c r="E298" s="84"/>
    </row>
    <row r="299" spans="1:5" ht="12.75">
      <c r="A299" s="19"/>
      <c r="B299" s="19"/>
      <c r="C299" s="36" t="s">
        <v>238</v>
      </c>
      <c r="D299" s="43" t="s">
        <v>239</v>
      </c>
      <c r="E299" s="85">
        <v>80000</v>
      </c>
    </row>
    <row r="300" spans="1:5" ht="12.75">
      <c r="A300" s="3">
        <v>921</v>
      </c>
      <c r="B300" s="3"/>
      <c r="C300" s="31"/>
      <c r="D300" s="14" t="s">
        <v>469</v>
      </c>
      <c r="E300" s="84">
        <f>E301</f>
        <v>585319</v>
      </c>
    </row>
    <row r="301" spans="2:5" ht="12.75">
      <c r="B301" s="6">
        <v>92118</v>
      </c>
      <c r="D301" s="11" t="s">
        <v>23</v>
      </c>
      <c r="E301" s="83">
        <f>E302</f>
        <v>585319</v>
      </c>
    </row>
    <row r="302" spans="3:5" ht="12.75">
      <c r="C302" s="31" t="s">
        <v>463</v>
      </c>
      <c r="D302" s="14" t="s">
        <v>464</v>
      </c>
      <c r="E302" s="83">
        <v>585319</v>
      </c>
    </row>
    <row r="303" spans="3:4" ht="12.75">
      <c r="C303" s="31"/>
      <c r="D303" s="14" t="s">
        <v>465</v>
      </c>
    </row>
    <row r="304" spans="3:4" ht="12.75">
      <c r="C304" s="31"/>
      <c r="D304" s="14" t="s">
        <v>466</v>
      </c>
    </row>
    <row r="305" spans="3:4" ht="12.75">
      <c r="C305" s="31"/>
      <c r="D305" s="14" t="s">
        <v>467</v>
      </c>
    </row>
    <row r="306" spans="3:4" ht="13.5" customHeight="1">
      <c r="C306" s="31"/>
      <c r="D306" s="14" t="s">
        <v>220</v>
      </c>
    </row>
    <row r="307" spans="3:4" ht="13.5" customHeight="1">
      <c r="C307" s="31"/>
      <c r="D307" s="14"/>
    </row>
    <row r="308" spans="3:4" ht="13.5" customHeight="1">
      <c r="C308" s="31"/>
      <c r="D308" s="14"/>
    </row>
    <row r="309" spans="3:4" ht="13.5" customHeight="1">
      <c r="C309" s="31"/>
      <c r="D309" s="14"/>
    </row>
    <row r="310" spans="3:4" ht="13.5" customHeight="1">
      <c r="C310" s="31"/>
      <c r="D310" s="14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97"/>
  <sheetViews>
    <sheetView zoomScalePageLayoutView="0" workbookViewId="0" topLeftCell="A552">
      <selection activeCell="D133" sqref="D133"/>
    </sheetView>
  </sheetViews>
  <sheetFormatPr defaultColWidth="9.00390625" defaultRowHeight="12.75"/>
  <cols>
    <col min="1" max="1" width="4.25390625" style="35" customWidth="1"/>
    <col min="2" max="2" width="6.375" style="35" customWidth="1"/>
    <col min="3" max="3" width="6.00390625" style="6" customWidth="1"/>
    <col min="4" max="4" width="48.375" style="0" customWidth="1"/>
    <col min="5" max="5" width="21.875" style="93" customWidth="1"/>
  </cols>
  <sheetData>
    <row r="2" spans="1:5" ht="12.75">
      <c r="A2" s="25"/>
      <c r="B2" s="26"/>
      <c r="C2" s="21"/>
      <c r="D2" s="16"/>
      <c r="E2" s="92" t="s">
        <v>233</v>
      </c>
    </row>
    <row r="3" spans="1:5" ht="12.75">
      <c r="A3" s="27"/>
      <c r="B3" s="18"/>
      <c r="C3" s="3"/>
      <c r="D3" s="13"/>
      <c r="E3" s="75" t="s">
        <v>545</v>
      </c>
    </row>
    <row r="4" spans="1:6" ht="12.75">
      <c r="A4" s="27"/>
      <c r="B4" s="18"/>
      <c r="C4" s="3"/>
      <c r="D4" s="12" t="s">
        <v>24</v>
      </c>
      <c r="E4" s="75" t="s">
        <v>151</v>
      </c>
      <c r="F4" s="17"/>
    </row>
    <row r="5" spans="1:5" ht="12.75">
      <c r="A5" s="27"/>
      <c r="B5" s="18"/>
      <c r="C5" s="3"/>
      <c r="D5" s="3" t="s">
        <v>360</v>
      </c>
      <c r="E5" s="75" t="s">
        <v>546</v>
      </c>
    </row>
    <row r="6" spans="1:4" ht="12.75">
      <c r="A6" s="27"/>
      <c r="B6" s="18"/>
      <c r="C6" s="3"/>
      <c r="D6" s="3"/>
    </row>
    <row r="7" spans="1:5" ht="12.75">
      <c r="A7" s="28" t="s">
        <v>25</v>
      </c>
      <c r="B7" s="29" t="s">
        <v>26</v>
      </c>
      <c r="C7" s="1"/>
      <c r="D7" s="1" t="s">
        <v>30</v>
      </c>
      <c r="E7" s="94" t="s">
        <v>454</v>
      </c>
    </row>
    <row r="8" spans="1:5" ht="12.75">
      <c r="A8" s="22"/>
      <c r="B8" s="31"/>
      <c r="E8" s="101"/>
    </row>
    <row r="9" spans="1:5" ht="12.75">
      <c r="A9" s="23" t="s">
        <v>55</v>
      </c>
      <c r="B9" s="30"/>
      <c r="C9" s="12"/>
      <c r="D9" s="24" t="s">
        <v>28</v>
      </c>
      <c r="E9" s="96">
        <f>SUM(E10+E25)</f>
        <v>6035791</v>
      </c>
    </row>
    <row r="10" spans="1:5" s="56" customFormat="1" ht="12.75">
      <c r="A10" s="113"/>
      <c r="B10" s="53" t="s">
        <v>56</v>
      </c>
      <c r="C10" s="54"/>
      <c r="D10" s="68" t="s">
        <v>29</v>
      </c>
      <c r="E10" s="98">
        <f>SUM(E11:E23)</f>
        <v>448491</v>
      </c>
    </row>
    <row r="11" spans="1:5" s="56" customFormat="1" ht="12.75">
      <c r="A11" s="113"/>
      <c r="B11" s="53"/>
      <c r="C11" s="3">
        <v>4170</v>
      </c>
      <c r="D11" s="13" t="s">
        <v>208</v>
      </c>
      <c r="E11" s="106">
        <v>15700</v>
      </c>
    </row>
    <row r="12" spans="1:5" s="56" customFormat="1" ht="12.75">
      <c r="A12" s="113"/>
      <c r="B12" s="53"/>
      <c r="C12" s="3">
        <v>4260</v>
      </c>
      <c r="D12" s="13" t="s">
        <v>39</v>
      </c>
      <c r="E12" s="106">
        <v>6000</v>
      </c>
    </row>
    <row r="13" spans="1:5" ht="12.75">
      <c r="A13" s="22"/>
      <c r="B13" s="31"/>
      <c r="C13" s="3">
        <v>4300</v>
      </c>
      <c r="D13" s="18" t="s">
        <v>41</v>
      </c>
      <c r="E13" s="93">
        <v>46655</v>
      </c>
    </row>
    <row r="14" spans="1:5" ht="12.75">
      <c r="A14" s="31"/>
      <c r="B14" s="31"/>
      <c r="C14" s="3">
        <v>4390</v>
      </c>
      <c r="D14" s="14" t="s">
        <v>242</v>
      </c>
      <c r="E14" s="93">
        <v>57500</v>
      </c>
    </row>
    <row r="15" spans="1:4" ht="12.75">
      <c r="A15" s="31"/>
      <c r="B15" s="31"/>
      <c r="C15" s="3"/>
      <c r="D15" s="14" t="s">
        <v>243</v>
      </c>
    </row>
    <row r="16" spans="1:5" ht="12.75">
      <c r="A16" s="31"/>
      <c r="B16" s="31"/>
      <c r="C16" s="3">
        <v>4430</v>
      </c>
      <c r="D16" s="46" t="s">
        <v>193</v>
      </c>
      <c r="E16" s="93">
        <v>5500</v>
      </c>
    </row>
    <row r="17" spans="1:5" ht="12.75">
      <c r="A17" s="31"/>
      <c r="B17" s="31"/>
      <c r="C17" s="3">
        <v>4500</v>
      </c>
      <c r="D17" s="46" t="s">
        <v>479</v>
      </c>
      <c r="E17" s="93">
        <v>36</v>
      </c>
    </row>
    <row r="18" spans="1:4" ht="12.75">
      <c r="A18" s="31"/>
      <c r="B18" s="31"/>
      <c r="C18" s="3"/>
      <c r="D18" s="46" t="s">
        <v>480</v>
      </c>
    </row>
    <row r="19" spans="1:5" ht="12" customHeight="1">
      <c r="A19" s="31"/>
      <c r="B19" s="31"/>
      <c r="C19" s="3">
        <v>4510</v>
      </c>
      <c r="D19" s="18" t="s">
        <v>214</v>
      </c>
      <c r="E19" s="93">
        <v>8000</v>
      </c>
    </row>
    <row r="20" spans="1:5" ht="12.75">
      <c r="A20" s="31"/>
      <c r="B20" s="31"/>
      <c r="C20" s="3">
        <v>4530</v>
      </c>
      <c r="D20" t="s">
        <v>229</v>
      </c>
      <c r="E20" s="93">
        <v>16300</v>
      </c>
    </row>
    <row r="21" spans="1:5" ht="12.75">
      <c r="A21" s="31"/>
      <c r="B21" s="31"/>
      <c r="C21" s="6">
        <v>4590</v>
      </c>
      <c r="D21" s="62" t="s">
        <v>275</v>
      </c>
      <c r="E21" s="93">
        <v>280500</v>
      </c>
    </row>
    <row r="22" spans="1:5" s="56" customFormat="1" ht="12.75">
      <c r="A22" s="31"/>
      <c r="B22" s="31"/>
      <c r="C22" s="6"/>
      <c r="D22" s="62" t="s">
        <v>246</v>
      </c>
      <c r="E22" s="93"/>
    </row>
    <row r="23" spans="1:5" s="56" customFormat="1" ht="12.75">
      <c r="A23" s="31"/>
      <c r="B23" s="31"/>
      <c r="C23" s="3">
        <v>4610</v>
      </c>
      <c r="D23" s="14" t="s">
        <v>248</v>
      </c>
      <c r="E23" s="93">
        <v>12300</v>
      </c>
    </row>
    <row r="24" spans="1:2" ht="12.75">
      <c r="A24" s="32"/>
      <c r="B24" s="32"/>
    </row>
    <row r="25" spans="1:5" s="56" customFormat="1" ht="12.75">
      <c r="A25" s="69"/>
      <c r="B25" s="53" t="s">
        <v>56</v>
      </c>
      <c r="C25" s="54"/>
      <c r="D25" s="68" t="s">
        <v>29</v>
      </c>
      <c r="E25" s="98">
        <f>SUM(E27:E36)</f>
        <v>5587300</v>
      </c>
    </row>
    <row r="26" spans="1:5" s="56" customFormat="1" ht="12.75">
      <c r="A26" s="69"/>
      <c r="B26" s="53"/>
      <c r="C26" s="54"/>
      <c r="D26" s="68" t="s">
        <v>383</v>
      </c>
      <c r="E26" s="98"/>
    </row>
    <row r="27" spans="1:5" s="56" customFormat="1" ht="12.75">
      <c r="A27" s="69"/>
      <c r="B27" s="53"/>
      <c r="C27" s="3">
        <v>4210</v>
      </c>
      <c r="D27" s="13" t="s">
        <v>38</v>
      </c>
      <c r="E27" s="106">
        <v>2000</v>
      </c>
    </row>
    <row r="28" spans="1:5" ht="12.75">
      <c r="A28" s="32"/>
      <c r="B28" s="31"/>
      <c r="C28" s="3">
        <v>4260</v>
      </c>
      <c r="D28" s="13" t="s">
        <v>39</v>
      </c>
      <c r="E28" s="93">
        <v>1949257</v>
      </c>
    </row>
    <row r="29" spans="1:5" ht="12.75">
      <c r="A29" s="32"/>
      <c r="B29" s="18"/>
      <c r="C29" s="3">
        <v>4270</v>
      </c>
      <c r="D29" s="13" t="s">
        <v>245</v>
      </c>
      <c r="E29" s="93">
        <v>2604330</v>
      </c>
    </row>
    <row r="30" spans="1:5" ht="12.75">
      <c r="A30" s="32"/>
      <c r="B30" s="18"/>
      <c r="C30" s="3">
        <v>4300</v>
      </c>
      <c r="D30" s="13" t="s">
        <v>41</v>
      </c>
      <c r="E30" s="93">
        <v>1006658</v>
      </c>
    </row>
    <row r="31" spans="1:5" ht="12.75">
      <c r="A31" s="32"/>
      <c r="B31" s="18"/>
      <c r="C31" s="3">
        <v>4390</v>
      </c>
      <c r="D31" s="14" t="s">
        <v>242</v>
      </c>
      <c r="E31" s="93">
        <v>5000</v>
      </c>
    </row>
    <row r="32" spans="1:4" ht="12.75">
      <c r="A32" s="32"/>
      <c r="B32" s="18"/>
      <c r="C32" s="3"/>
      <c r="D32" s="14" t="s">
        <v>243</v>
      </c>
    </row>
    <row r="33" spans="1:5" ht="12.75">
      <c r="A33" s="32"/>
      <c r="B33" s="18"/>
      <c r="C33" s="3">
        <v>4430</v>
      </c>
      <c r="D33" s="46" t="s">
        <v>193</v>
      </c>
      <c r="E33" s="93">
        <v>11000</v>
      </c>
    </row>
    <row r="34" spans="1:5" ht="12.75">
      <c r="A34" s="32"/>
      <c r="B34" s="18"/>
      <c r="C34" s="3">
        <v>4520</v>
      </c>
      <c r="D34" s="18" t="s">
        <v>444</v>
      </c>
      <c r="E34" s="93">
        <v>55</v>
      </c>
    </row>
    <row r="35" spans="1:4" ht="12.75">
      <c r="A35" s="32"/>
      <c r="B35" s="18"/>
      <c r="C35" s="3"/>
      <c r="D35" s="18" t="s">
        <v>220</v>
      </c>
    </row>
    <row r="36" spans="1:5" ht="12.75">
      <c r="A36" s="32"/>
      <c r="B36" s="18"/>
      <c r="C36" s="3">
        <v>4610</v>
      </c>
      <c r="D36" s="14" t="s">
        <v>248</v>
      </c>
      <c r="E36" s="93">
        <v>9000</v>
      </c>
    </row>
    <row r="37" spans="1:2" ht="12.75">
      <c r="A37" s="32"/>
      <c r="B37" s="32"/>
    </row>
    <row r="38" spans="1:5" ht="12.75">
      <c r="A38" s="48" t="s">
        <v>131</v>
      </c>
      <c r="B38" s="38"/>
      <c r="C38" s="7"/>
      <c r="D38" s="5" t="s">
        <v>132</v>
      </c>
      <c r="E38" s="96">
        <f>E39</f>
        <v>78706</v>
      </c>
    </row>
    <row r="39" spans="1:5" ht="12.75">
      <c r="A39" s="27"/>
      <c r="B39" s="18" t="s">
        <v>187</v>
      </c>
      <c r="D39" t="s">
        <v>188</v>
      </c>
      <c r="E39" s="93">
        <f>SUM(E40:E45)</f>
        <v>78706</v>
      </c>
    </row>
    <row r="40" spans="1:5" ht="12.75">
      <c r="A40" s="27"/>
      <c r="B40" s="18"/>
      <c r="C40" s="3">
        <v>3030</v>
      </c>
      <c r="D40" s="13" t="s">
        <v>48</v>
      </c>
      <c r="E40" s="93">
        <v>2000</v>
      </c>
    </row>
    <row r="41" spans="1:5" ht="12.75">
      <c r="A41" s="27"/>
      <c r="B41" s="18"/>
      <c r="C41" s="3">
        <v>4170</v>
      </c>
      <c r="D41" s="13" t="s">
        <v>208</v>
      </c>
      <c r="E41" s="93">
        <v>13000</v>
      </c>
    </row>
    <row r="42" spans="1:5" ht="12.75">
      <c r="A42" s="27"/>
      <c r="B42" s="18"/>
      <c r="C42" s="3">
        <v>4300</v>
      </c>
      <c r="D42" s="46" t="s">
        <v>41</v>
      </c>
      <c r="E42" s="93">
        <v>47706</v>
      </c>
    </row>
    <row r="43" spans="1:5" ht="12.75">
      <c r="A43" s="27"/>
      <c r="B43" s="18"/>
      <c r="C43" s="3">
        <v>4390</v>
      </c>
      <c r="D43" s="14" t="s">
        <v>242</v>
      </c>
      <c r="E43" s="93">
        <v>15000</v>
      </c>
    </row>
    <row r="44" spans="1:4" ht="12.75">
      <c r="A44" s="27"/>
      <c r="B44" s="18"/>
      <c r="C44" s="3"/>
      <c r="D44" s="14" t="s">
        <v>243</v>
      </c>
    </row>
    <row r="45" spans="1:5" ht="12.75">
      <c r="A45" s="18"/>
      <c r="B45" s="18"/>
      <c r="C45" s="3">
        <v>4430</v>
      </c>
      <c r="D45" s="46" t="s">
        <v>193</v>
      </c>
      <c r="E45" s="93">
        <v>1000</v>
      </c>
    </row>
    <row r="46" spans="1:4" ht="12.75">
      <c r="A46" s="18"/>
      <c r="B46" s="18"/>
      <c r="C46" s="3"/>
      <c r="D46" s="46"/>
    </row>
    <row r="47" spans="1:5" ht="12.75">
      <c r="A47" s="23" t="s">
        <v>61</v>
      </c>
      <c r="B47" s="30"/>
      <c r="C47" s="12"/>
      <c r="D47" s="39" t="s">
        <v>32</v>
      </c>
      <c r="E47" s="98">
        <f>E48</f>
        <v>75165</v>
      </c>
    </row>
    <row r="48" spans="1:5" ht="12.75">
      <c r="A48" s="60"/>
      <c r="B48" s="60" t="s">
        <v>259</v>
      </c>
      <c r="C48" s="61"/>
      <c r="D48" s="65" t="s">
        <v>257</v>
      </c>
      <c r="E48" s="93">
        <f>SUM(E49:E51)</f>
        <v>75165</v>
      </c>
    </row>
    <row r="49" spans="1:5" ht="12.75">
      <c r="A49" s="32"/>
      <c r="B49" s="32"/>
      <c r="C49" s="6">
        <v>4260</v>
      </c>
      <c r="D49" t="s">
        <v>39</v>
      </c>
      <c r="E49" s="93">
        <v>70000</v>
      </c>
    </row>
    <row r="50" spans="1:5" ht="12.75">
      <c r="A50" s="32"/>
      <c r="B50" s="32"/>
      <c r="C50" s="3">
        <v>4300</v>
      </c>
      <c r="D50" s="18" t="s">
        <v>41</v>
      </c>
      <c r="E50" s="93">
        <v>5000</v>
      </c>
    </row>
    <row r="51" spans="1:5" ht="12.75">
      <c r="A51" s="32"/>
      <c r="B51" s="32"/>
      <c r="C51" s="3">
        <v>4520</v>
      </c>
      <c r="D51" s="18" t="s">
        <v>444</v>
      </c>
      <c r="E51" s="93">
        <v>165</v>
      </c>
    </row>
    <row r="52" spans="1:4" ht="12.75">
      <c r="A52" s="32"/>
      <c r="B52" s="32"/>
      <c r="C52" s="3"/>
      <c r="D52" s="18" t="s">
        <v>220</v>
      </c>
    </row>
    <row r="53" spans="1:4" ht="12.75">
      <c r="A53" s="32"/>
      <c r="B53" s="32"/>
      <c r="C53" s="3"/>
      <c r="D53" s="18"/>
    </row>
    <row r="54" spans="1:4" ht="12.75">
      <c r="A54" s="32"/>
      <c r="B54" s="32"/>
      <c r="C54" s="3"/>
      <c r="D54" s="18"/>
    </row>
    <row r="55" spans="1:4" ht="12.75">
      <c r="A55" s="32"/>
      <c r="B55" s="32"/>
      <c r="C55" s="3"/>
      <c r="D55" s="18"/>
    </row>
    <row r="56" spans="1:4" ht="12.75">
      <c r="A56" s="36"/>
      <c r="B56" s="36"/>
      <c r="C56" s="19"/>
      <c r="D56" s="123"/>
    </row>
    <row r="57" spans="1:5" s="2" customFormat="1" ht="12.75">
      <c r="A57" s="22"/>
      <c r="B57" s="31"/>
      <c r="C57" s="3"/>
      <c r="D57" s="13"/>
      <c r="E57" s="92" t="s">
        <v>233</v>
      </c>
    </row>
    <row r="58" spans="1:5" ht="12.75">
      <c r="A58" s="22"/>
      <c r="B58" s="31"/>
      <c r="C58" s="3"/>
      <c r="D58" s="13"/>
      <c r="E58" s="75" t="s">
        <v>545</v>
      </c>
    </row>
    <row r="59" spans="1:5" ht="12.75">
      <c r="A59" s="22"/>
      <c r="B59" s="31"/>
      <c r="C59" s="3"/>
      <c r="D59" s="12" t="s">
        <v>24</v>
      </c>
      <c r="E59" s="75" t="s">
        <v>151</v>
      </c>
    </row>
    <row r="60" spans="1:5" ht="12.75">
      <c r="A60" s="22"/>
      <c r="B60" s="31"/>
      <c r="C60" s="3"/>
      <c r="D60" s="3" t="s">
        <v>268</v>
      </c>
      <c r="E60" s="75" t="s">
        <v>546</v>
      </c>
    </row>
    <row r="61" spans="1:5" s="56" customFormat="1" ht="12.75">
      <c r="A61" s="28" t="s">
        <v>25</v>
      </c>
      <c r="B61" s="29" t="s">
        <v>26</v>
      </c>
      <c r="C61" s="1"/>
      <c r="D61" s="1" t="s">
        <v>27</v>
      </c>
      <c r="E61" s="94" t="s">
        <v>454</v>
      </c>
    </row>
    <row r="62" spans="1:5" ht="12.75">
      <c r="A62" s="23" t="s">
        <v>57</v>
      </c>
      <c r="B62" s="30"/>
      <c r="C62" s="12"/>
      <c r="D62" s="39" t="s">
        <v>62</v>
      </c>
      <c r="E62" s="96">
        <f>E67+E69+E63</f>
        <v>2330000</v>
      </c>
    </row>
    <row r="63" spans="1:5" ht="12.75">
      <c r="A63" s="23"/>
      <c r="B63" s="111" t="s">
        <v>540</v>
      </c>
      <c r="C63" s="112"/>
      <c r="D63" s="14" t="s">
        <v>541</v>
      </c>
      <c r="E63" s="105">
        <f>E64</f>
        <v>78000</v>
      </c>
    </row>
    <row r="64" spans="1:5" ht="12.75">
      <c r="A64" s="23"/>
      <c r="B64" s="111"/>
      <c r="C64" s="112">
        <v>2710</v>
      </c>
      <c r="D64" s="14" t="s">
        <v>542</v>
      </c>
      <c r="E64" s="105">
        <v>78000</v>
      </c>
    </row>
    <row r="65" spans="1:5" ht="12.75">
      <c r="A65" s="23"/>
      <c r="B65" s="111"/>
      <c r="C65" s="112"/>
      <c r="D65" s="14" t="s">
        <v>543</v>
      </c>
      <c r="E65" s="105"/>
    </row>
    <row r="66" spans="1:5" ht="12.75">
      <c r="A66" s="23"/>
      <c r="B66" s="111"/>
      <c r="C66" s="112"/>
      <c r="D66" s="14" t="s">
        <v>544</v>
      </c>
      <c r="E66" s="105"/>
    </row>
    <row r="67" spans="1:5" ht="12.75">
      <c r="A67" s="40"/>
      <c r="B67" s="41" t="s">
        <v>68</v>
      </c>
      <c r="C67" s="49"/>
      <c r="D67" s="10" t="s">
        <v>33</v>
      </c>
      <c r="E67" s="97">
        <f>SUM(E68:E68)</f>
        <v>172000</v>
      </c>
    </row>
    <row r="68" spans="1:5" ht="12.75">
      <c r="A68" s="40"/>
      <c r="B68" s="41"/>
      <c r="C68" s="49">
        <v>6050</v>
      </c>
      <c r="D68" s="10" t="s">
        <v>223</v>
      </c>
      <c r="E68" s="97">
        <v>172000</v>
      </c>
    </row>
    <row r="69" spans="1:5" ht="12.75">
      <c r="A69" s="40"/>
      <c r="B69" s="41" t="s">
        <v>129</v>
      </c>
      <c r="C69" s="49"/>
      <c r="D69" s="10" t="s">
        <v>331</v>
      </c>
      <c r="E69" s="97">
        <f>E70</f>
        <v>2080000</v>
      </c>
    </row>
    <row r="70" spans="1:5" ht="12.75">
      <c r="A70" s="40"/>
      <c r="B70" s="41"/>
      <c r="C70" s="49">
        <v>6050</v>
      </c>
      <c r="D70" s="10" t="s">
        <v>223</v>
      </c>
      <c r="E70" s="97">
        <v>2080000</v>
      </c>
    </row>
    <row r="71" spans="1:5" ht="12.75">
      <c r="A71" s="40"/>
      <c r="B71" s="41"/>
      <c r="C71" s="49"/>
      <c r="D71" s="10"/>
      <c r="E71" s="97"/>
    </row>
    <row r="72" spans="1:5" ht="12.75">
      <c r="A72" s="23" t="s">
        <v>55</v>
      </c>
      <c r="B72" s="30"/>
      <c r="C72" s="12"/>
      <c r="D72" s="24" t="s">
        <v>28</v>
      </c>
      <c r="E72" s="98">
        <f>E73+E79</f>
        <v>931401</v>
      </c>
    </row>
    <row r="73" spans="1:5" s="72" customFormat="1" ht="12.75">
      <c r="A73" s="122"/>
      <c r="B73" s="111" t="s">
        <v>56</v>
      </c>
      <c r="C73" s="112"/>
      <c r="D73" s="114" t="s">
        <v>29</v>
      </c>
      <c r="E73" s="106">
        <f>SUM(E74:E78)</f>
        <v>896401</v>
      </c>
    </row>
    <row r="74" spans="1:5" s="72" customFormat="1" ht="12.75">
      <c r="A74" s="111"/>
      <c r="B74" s="111"/>
      <c r="C74" s="3">
        <v>4270</v>
      </c>
      <c r="D74" s="13" t="s">
        <v>245</v>
      </c>
      <c r="E74" s="106">
        <v>160000</v>
      </c>
    </row>
    <row r="75" spans="1:5" s="72" customFormat="1" ht="12.75">
      <c r="A75" s="111"/>
      <c r="B75" s="111"/>
      <c r="C75" s="6">
        <v>4590</v>
      </c>
      <c r="D75" s="62" t="s">
        <v>275</v>
      </c>
      <c r="E75" s="106">
        <v>19500</v>
      </c>
    </row>
    <row r="76" spans="1:5" s="72" customFormat="1" ht="12.75">
      <c r="A76" s="111"/>
      <c r="B76" s="111"/>
      <c r="C76" s="6"/>
      <c r="D76" s="62" t="s">
        <v>246</v>
      </c>
      <c r="E76" s="106"/>
    </row>
    <row r="77" spans="1:5" s="72" customFormat="1" ht="12.75">
      <c r="A77" s="111"/>
      <c r="B77" s="111"/>
      <c r="C77" s="3">
        <v>4610</v>
      </c>
      <c r="D77" s="14" t="s">
        <v>248</v>
      </c>
      <c r="E77" s="106">
        <v>500</v>
      </c>
    </row>
    <row r="78" spans="1:5" ht="12.75">
      <c r="A78" s="41"/>
      <c r="B78" s="53"/>
      <c r="C78" s="49">
        <v>6050</v>
      </c>
      <c r="D78" s="10" t="s">
        <v>223</v>
      </c>
      <c r="E78" s="97">
        <v>716401</v>
      </c>
    </row>
    <row r="79" spans="1:5" ht="12.75">
      <c r="A79" s="41"/>
      <c r="B79" s="111" t="s">
        <v>509</v>
      </c>
      <c r="C79" s="49"/>
      <c r="D79" s="10" t="s">
        <v>503</v>
      </c>
      <c r="E79" s="97">
        <f>E80</f>
        <v>35000</v>
      </c>
    </row>
    <row r="80" spans="1:5" ht="12.75">
      <c r="A80" s="41"/>
      <c r="B80" s="53"/>
      <c r="C80" s="49">
        <v>6050</v>
      </c>
      <c r="D80" s="10" t="s">
        <v>223</v>
      </c>
      <c r="E80" s="97">
        <v>35000</v>
      </c>
    </row>
    <row r="81" spans="1:5" ht="12.75">
      <c r="A81" s="41"/>
      <c r="B81" s="41"/>
      <c r="C81" s="49"/>
      <c r="D81" s="10"/>
      <c r="E81" s="97"/>
    </row>
    <row r="82" spans="1:5" s="56" customFormat="1" ht="12.75">
      <c r="A82" s="53" t="s">
        <v>140</v>
      </c>
      <c r="B82" s="53"/>
      <c r="C82" s="54"/>
      <c r="D82" s="55" t="s">
        <v>10</v>
      </c>
      <c r="E82" s="98">
        <f>E83</f>
        <v>275000</v>
      </c>
    </row>
    <row r="83" spans="1:5" ht="12.75">
      <c r="A83" s="41"/>
      <c r="B83" s="41" t="s">
        <v>470</v>
      </c>
      <c r="C83" s="49"/>
      <c r="D83" s="51" t="s">
        <v>2</v>
      </c>
      <c r="E83" s="97">
        <f>E84</f>
        <v>275000</v>
      </c>
    </row>
    <row r="84" spans="1:5" ht="12.75">
      <c r="A84" s="41"/>
      <c r="B84" s="41"/>
      <c r="C84" s="49">
        <v>6050</v>
      </c>
      <c r="D84" s="10" t="s">
        <v>223</v>
      </c>
      <c r="E84" s="97">
        <v>275000</v>
      </c>
    </row>
    <row r="85" spans="1:5" ht="12.75">
      <c r="A85" s="59" t="s">
        <v>59</v>
      </c>
      <c r="B85" s="53"/>
      <c r="C85" s="54"/>
      <c r="D85" s="55" t="s">
        <v>234</v>
      </c>
      <c r="E85" s="98">
        <f>E89+E86+E93</f>
        <v>11034894</v>
      </c>
    </row>
    <row r="86" spans="1:5" s="72" customFormat="1" ht="12.75">
      <c r="A86" s="128"/>
      <c r="B86" s="111" t="s">
        <v>73</v>
      </c>
      <c r="C86" s="112"/>
      <c r="D86" s="70" t="s">
        <v>74</v>
      </c>
      <c r="E86" s="106">
        <f>SUM(E87:E88)</f>
        <v>10919894</v>
      </c>
    </row>
    <row r="87" spans="1:5" s="72" customFormat="1" ht="12.75">
      <c r="A87" s="128"/>
      <c r="B87" s="111"/>
      <c r="C87" s="112">
        <v>6057</v>
      </c>
      <c r="D87" s="10" t="s">
        <v>223</v>
      </c>
      <c r="E87" s="106">
        <v>8408454</v>
      </c>
    </row>
    <row r="88" spans="1:5" s="72" customFormat="1" ht="12.75">
      <c r="A88" s="128"/>
      <c r="B88" s="111"/>
      <c r="C88" s="112">
        <v>6059</v>
      </c>
      <c r="D88" s="10" t="s">
        <v>223</v>
      </c>
      <c r="E88" s="106">
        <v>2511440</v>
      </c>
    </row>
    <row r="89" spans="1:5" ht="12.75">
      <c r="A89" s="59"/>
      <c r="B89" s="31" t="s">
        <v>78</v>
      </c>
      <c r="C89" s="3"/>
      <c r="D89" s="13" t="s">
        <v>79</v>
      </c>
      <c r="E89" s="106">
        <f>E90</f>
        <v>100000</v>
      </c>
    </row>
    <row r="90" spans="1:5" ht="12.75">
      <c r="A90" s="59"/>
      <c r="B90" s="53"/>
      <c r="C90" s="3">
        <v>6010</v>
      </c>
      <c r="D90" s="46" t="s">
        <v>330</v>
      </c>
      <c r="E90" s="106">
        <v>100000</v>
      </c>
    </row>
    <row r="91" spans="1:5" ht="12.75">
      <c r="A91" s="59"/>
      <c r="B91" s="53"/>
      <c r="C91" s="3"/>
      <c r="D91" s="46" t="s">
        <v>332</v>
      </c>
      <c r="E91" s="106"/>
    </row>
    <row r="92" spans="1:5" ht="12.75">
      <c r="A92" s="59"/>
      <c r="B92" s="53"/>
      <c r="C92" s="3"/>
      <c r="D92" s="46" t="s">
        <v>337</v>
      </c>
      <c r="E92" s="106"/>
    </row>
    <row r="93" spans="1:5" ht="12.75">
      <c r="A93" s="59"/>
      <c r="B93" s="111" t="s">
        <v>249</v>
      </c>
      <c r="C93" s="3"/>
      <c r="D93" s="46" t="s">
        <v>503</v>
      </c>
      <c r="E93" s="106">
        <f>E94</f>
        <v>15000</v>
      </c>
    </row>
    <row r="94" spans="1:5" ht="12.75">
      <c r="A94" s="59"/>
      <c r="B94" s="53"/>
      <c r="C94" s="3">
        <v>6050</v>
      </c>
      <c r="D94" s="10" t="s">
        <v>223</v>
      </c>
      <c r="E94" s="106">
        <v>15000</v>
      </c>
    </row>
    <row r="95" spans="1:5" ht="12.75">
      <c r="A95" s="59"/>
      <c r="B95" s="53"/>
      <c r="C95" s="3"/>
      <c r="D95" s="46"/>
      <c r="E95" s="106"/>
    </row>
    <row r="96" spans="1:5" s="56" customFormat="1" ht="12.75">
      <c r="A96" s="59" t="s">
        <v>422</v>
      </c>
      <c r="B96" s="53"/>
      <c r="C96" s="54"/>
      <c r="D96" s="55" t="s">
        <v>51</v>
      </c>
      <c r="E96" s="98">
        <f>E97</f>
        <v>702000</v>
      </c>
    </row>
    <row r="97" spans="1:5" ht="12.75">
      <c r="A97" s="63"/>
      <c r="B97" s="31" t="s">
        <v>423</v>
      </c>
      <c r="C97" s="49"/>
      <c r="D97" s="51" t="s">
        <v>23</v>
      </c>
      <c r="E97" s="99">
        <f>SUM(E98:E99)</f>
        <v>702000</v>
      </c>
    </row>
    <row r="98" spans="1:5" ht="12.75">
      <c r="A98" s="63"/>
      <c r="B98" s="31"/>
      <c r="C98" s="49">
        <v>6057</v>
      </c>
      <c r="D98" s="10" t="s">
        <v>223</v>
      </c>
      <c r="E98" s="99">
        <v>534319</v>
      </c>
    </row>
    <row r="99" spans="1:5" ht="12.75">
      <c r="A99" s="63"/>
      <c r="B99" s="60"/>
      <c r="C99" s="49">
        <v>6059</v>
      </c>
      <c r="D99" s="10" t="s">
        <v>223</v>
      </c>
      <c r="E99" s="99">
        <v>167681</v>
      </c>
    </row>
    <row r="100" spans="1:5" ht="12.75">
      <c r="A100" s="30"/>
      <c r="B100" s="30"/>
      <c r="C100" s="49"/>
      <c r="D100" s="10"/>
      <c r="E100" s="99"/>
    </row>
    <row r="101" spans="1:5" ht="12.75">
      <c r="A101" s="30"/>
      <c r="B101" s="30"/>
      <c r="C101" s="49"/>
      <c r="D101" s="10"/>
      <c r="E101" s="99"/>
    </row>
    <row r="102" spans="1:5" ht="12.75">
      <c r="A102" s="30"/>
      <c r="B102" s="30"/>
      <c r="C102" s="49"/>
      <c r="D102" s="10"/>
      <c r="E102" s="99"/>
    </row>
    <row r="103" spans="1:5" ht="12.75">
      <c r="A103" s="30"/>
      <c r="B103" s="30"/>
      <c r="C103" s="49"/>
      <c r="D103" s="10"/>
      <c r="E103" s="99"/>
    </row>
    <row r="104" spans="1:5" ht="12.75">
      <c r="A104" s="30"/>
      <c r="B104" s="30"/>
      <c r="C104" s="3"/>
      <c r="D104" s="18"/>
      <c r="E104" s="99"/>
    </row>
    <row r="105" spans="1:5" ht="12.75">
      <c r="A105" s="30"/>
      <c r="B105" s="30"/>
      <c r="C105" s="49"/>
      <c r="D105" s="10"/>
      <c r="E105" s="99"/>
    </row>
    <row r="106" spans="1:5" ht="12.75">
      <c r="A106" s="30"/>
      <c r="B106" s="30"/>
      <c r="C106" s="49"/>
      <c r="D106" s="10"/>
      <c r="E106" s="99"/>
    </row>
    <row r="107" spans="1:5" ht="12.75">
      <c r="A107" s="33"/>
      <c r="B107" s="34"/>
      <c r="C107" s="21"/>
      <c r="D107" s="15" t="s">
        <v>24</v>
      </c>
      <c r="E107" s="92" t="s">
        <v>233</v>
      </c>
    </row>
    <row r="108" spans="1:5" ht="12.75">
      <c r="A108" s="22"/>
      <c r="B108" s="31"/>
      <c r="C108" s="3"/>
      <c r="D108" s="3" t="s">
        <v>361</v>
      </c>
      <c r="E108" s="75" t="s">
        <v>545</v>
      </c>
    </row>
    <row r="109" spans="1:5" ht="12.75">
      <c r="A109" s="22"/>
      <c r="B109" s="31"/>
      <c r="C109" s="3"/>
      <c r="D109" s="13"/>
      <c r="E109" s="75" t="s">
        <v>151</v>
      </c>
    </row>
    <row r="110" spans="1:5" s="58" customFormat="1" ht="12.75">
      <c r="A110" s="22"/>
      <c r="B110" s="31"/>
      <c r="C110" s="3"/>
      <c r="D110" s="13"/>
      <c r="E110" s="75" t="s">
        <v>546</v>
      </c>
    </row>
    <row r="111" spans="1:5" ht="12.75">
      <c r="A111" s="28" t="s">
        <v>25</v>
      </c>
      <c r="B111" s="29" t="s">
        <v>26</v>
      </c>
      <c r="C111" s="1"/>
      <c r="D111" s="1" t="s">
        <v>27</v>
      </c>
      <c r="E111" s="94" t="s">
        <v>455</v>
      </c>
    </row>
    <row r="112" spans="1:5" ht="12.75">
      <c r="A112" s="53" t="s">
        <v>326</v>
      </c>
      <c r="B112" s="53"/>
      <c r="C112" s="57"/>
      <c r="D112" s="55" t="s">
        <v>327</v>
      </c>
      <c r="E112" s="100">
        <f>E113</f>
        <v>540000</v>
      </c>
    </row>
    <row r="113" spans="1:5" ht="12.75">
      <c r="A113" s="31"/>
      <c r="B113" s="31" t="s">
        <v>328</v>
      </c>
      <c r="D113" s="46" t="s">
        <v>329</v>
      </c>
      <c r="E113" s="101">
        <f>SUM(E114:E133)</f>
        <v>540000</v>
      </c>
    </row>
    <row r="114" spans="1:5" ht="12.75">
      <c r="A114" s="31"/>
      <c r="B114" s="31"/>
      <c r="C114" s="6">
        <v>3020</v>
      </c>
      <c r="D114" t="s">
        <v>405</v>
      </c>
      <c r="E114" s="101">
        <v>4000</v>
      </c>
    </row>
    <row r="115" spans="1:5" ht="12.75">
      <c r="A115" s="31"/>
      <c r="B115" s="31"/>
      <c r="C115" s="6">
        <v>4010</v>
      </c>
      <c r="D115" t="s">
        <v>35</v>
      </c>
      <c r="E115" s="101">
        <v>146000</v>
      </c>
    </row>
    <row r="116" spans="1:5" ht="12.75">
      <c r="A116" s="31"/>
      <c r="B116" s="31"/>
      <c r="C116" s="6">
        <v>4040</v>
      </c>
      <c r="D116" t="s">
        <v>36</v>
      </c>
      <c r="E116" s="101">
        <v>14140</v>
      </c>
    </row>
    <row r="117" spans="1:5" ht="12.75">
      <c r="A117" s="31"/>
      <c r="B117" s="31"/>
      <c r="C117" s="6">
        <v>4110</v>
      </c>
      <c r="D117" t="s">
        <v>37</v>
      </c>
      <c r="E117" s="101">
        <v>29527</v>
      </c>
    </row>
    <row r="118" spans="1:5" ht="12.75">
      <c r="A118" s="31"/>
      <c r="B118" s="31"/>
      <c r="C118" s="6">
        <v>4120</v>
      </c>
      <c r="D118" t="s">
        <v>475</v>
      </c>
      <c r="E118" s="101">
        <v>4422</v>
      </c>
    </row>
    <row r="119" spans="1:5" ht="12.75">
      <c r="A119" s="31"/>
      <c r="B119" s="31"/>
      <c r="C119" s="6">
        <v>4210</v>
      </c>
      <c r="D119" s="2" t="s">
        <v>38</v>
      </c>
      <c r="E119" s="101">
        <v>51000</v>
      </c>
    </row>
    <row r="120" spans="1:5" ht="12.75">
      <c r="A120" s="31"/>
      <c r="B120" s="31"/>
      <c r="C120" s="6">
        <v>4220</v>
      </c>
      <c r="D120" s="2" t="s">
        <v>47</v>
      </c>
      <c r="E120" s="101">
        <v>500</v>
      </c>
    </row>
    <row r="121" spans="1:5" ht="12.75">
      <c r="A121" s="31"/>
      <c r="B121" s="31"/>
      <c r="C121" s="6">
        <v>4260</v>
      </c>
      <c r="D121" t="s">
        <v>39</v>
      </c>
      <c r="E121" s="101">
        <v>145909</v>
      </c>
    </row>
    <row r="122" spans="1:5" ht="12.75">
      <c r="A122" s="31"/>
      <c r="B122" s="31"/>
      <c r="C122" s="6">
        <v>4270</v>
      </c>
      <c r="D122" t="s">
        <v>40</v>
      </c>
      <c r="E122" s="101">
        <v>10000</v>
      </c>
    </row>
    <row r="123" spans="1:5" ht="12.75">
      <c r="A123" s="31"/>
      <c r="B123" s="31"/>
      <c r="C123" s="6">
        <v>4300</v>
      </c>
      <c r="D123" t="s">
        <v>41</v>
      </c>
      <c r="E123" s="101">
        <v>47000</v>
      </c>
    </row>
    <row r="124" spans="1:5" ht="12.75">
      <c r="A124" s="31"/>
      <c r="B124" s="31"/>
      <c r="C124" s="6">
        <v>4360</v>
      </c>
      <c r="D124" t="s">
        <v>290</v>
      </c>
      <c r="E124" s="101">
        <v>25000</v>
      </c>
    </row>
    <row r="125" spans="1:5" ht="12.75">
      <c r="A125" s="31"/>
      <c r="B125" s="31"/>
      <c r="C125" s="6">
        <v>4430</v>
      </c>
      <c r="D125" t="s">
        <v>43</v>
      </c>
      <c r="E125" s="101">
        <v>8400</v>
      </c>
    </row>
    <row r="126" spans="1:5" ht="12.75">
      <c r="A126" s="31"/>
      <c r="B126" s="31"/>
      <c r="C126" s="6">
        <v>4440</v>
      </c>
      <c r="D126" t="s">
        <v>44</v>
      </c>
      <c r="E126" s="101">
        <v>6202</v>
      </c>
    </row>
    <row r="127" spans="1:5" ht="12.75">
      <c r="A127" s="31"/>
      <c r="B127" s="31"/>
      <c r="C127" s="61">
        <v>4520</v>
      </c>
      <c r="D127" s="51" t="s">
        <v>269</v>
      </c>
      <c r="E127" s="101">
        <v>3400</v>
      </c>
    </row>
    <row r="128" spans="1:5" ht="12.75">
      <c r="A128" s="31"/>
      <c r="B128" s="31"/>
      <c r="C128" s="61"/>
      <c r="D128" s="51" t="s">
        <v>220</v>
      </c>
      <c r="E128" s="101"/>
    </row>
    <row r="129" spans="1:5" ht="12.75">
      <c r="A129" s="31"/>
      <c r="B129" s="31"/>
      <c r="C129" s="6">
        <v>4530</v>
      </c>
      <c r="D129" t="s">
        <v>229</v>
      </c>
      <c r="E129" s="101">
        <v>40000</v>
      </c>
    </row>
    <row r="130" spans="1:5" ht="12.75">
      <c r="A130" s="31"/>
      <c r="B130" s="31"/>
      <c r="C130" s="3">
        <v>4610</v>
      </c>
      <c r="D130" s="14" t="s">
        <v>248</v>
      </c>
      <c r="E130" s="101">
        <v>1000</v>
      </c>
    </row>
    <row r="131" spans="1:5" ht="12.75">
      <c r="A131" s="31"/>
      <c r="B131" s="31"/>
      <c r="C131" s="6">
        <v>4700</v>
      </c>
      <c r="D131" t="s">
        <v>225</v>
      </c>
      <c r="E131" s="93">
        <v>2000</v>
      </c>
    </row>
    <row r="132" spans="1:4" ht="12.75">
      <c r="A132" s="31"/>
      <c r="B132" s="31"/>
      <c r="D132" t="s">
        <v>226</v>
      </c>
    </row>
    <row r="133" spans="1:5" ht="12.75">
      <c r="A133" s="31"/>
      <c r="B133" s="31"/>
      <c r="C133" s="6">
        <v>4710</v>
      </c>
      <c r="D133" t="s">
        <v>457</v>
      </c>
      <c r="E133" s="93">
        <v>1500</v>
      </c>
    </row>
    <row r="134" spans="1:4" ht="12.75">
      <c r="A134" s="31"/>
      <c r="B134" s="31"/>
      <c r="C134" s="3"/>
      <c r="D134" s="46"/>
    </row>
    <row r="135" spans="1:4" ht="12.75">
      <c r="A135" s="31"/>
      <c r="B135" s="31"/>
      <c r="C135" s="3"/>
      <c r="D135" s="46"/>
    </row>
    <row r="136" spans="1:4" ht="12.75">
      <c r="A136" s="31"/>
      <c r="B136" s="31"/>
      <c r="C136" s="3"/>
      <c r="D136" s="46"/>
    </row>
    <row r="137" spans="1:4" ht="12.75">
      <c r="A137" s="31"/>
      <c r="B137" s="31"/>
      <c r="C137" s="3"/>
      <c r="D137" s="46"/>
    </row>
    <row r="138" spans="1:2" ht="12.75">
      <c r="A138" s="31"/>
      <c r="B138" s="31"/>
    </row>
    <row r="139" spans="1:2" ht="12.75">
      <c r="A139" s="31"/>
      <c r="B139" s="31"/>
    </row>
    <row r="140" spans="1:4" ht="12.75">
      <c r="A140" s="36"/>
      <c r="B140" s="36"/>
      <c r="C140" s="19"/>
      <c r="D140" s="2"/>
    </row>
    <row r="141" spans="1:5" ht="13.5" customHeight="1">
      <c r="A141" s="22"/>
      <c r="B141" s="31"/>
      <c r="D141" s="15" t="s">
        <v>24</v>
      </c>
      <c r="E141" s="103" t="s">
        <v>233</v>
      </c>
    </row>
    <row r="142" spans="1:5" ht="12.75">
      <c r="A142" s="22"/>
      <c r="B142" s="31"/>
      <c r="C142" s="3"/>
      <c r="D142" s="3" t="s">
        <v>153</v>
      </c>
      <c r="E142" s="93" t="s">
        <v>545</v>
      </c>
    </row>
    <row r="143" spans="1:5" ht="12.75">
      <c r="A143" s="22"/>
      <c r="B143" s="31"/>
      <c r="C143" s="3"/>
      <c r="D143" s="3"/>
      <c r="E143" s="93" t="s">
        <v>151</v>
      </c>
    </row>
    <row r="144" spans="1:5" s="56" customFormat="1" ht="12.75">
      <c r="A144" s="22"/>
      <c r="B144" s="31"/>
      <c r="C144" s="3"/>
      <c r="D144" s="3"/>
      <c r="E144" s="129" t="s">
        <v>546</v>
      </c>
    </row>
    <row r="145" spans="1:5" ht="12.75">
      <c r="A145" s="28" t="s">
        <v>25</v>
      </c>
      <c r="B145" s="29" t="s">
        <v>26</v>
      </c>
      <c r="C145" s="1"/>
      <c r="D145" s="1" t="s">
        <v>27</v>
      </c>
      <c r="E145" s="94" t="s">
        <v>454</v>
      </c>
    </row>
    <row r="146" spans="1:5" ht="12.75">
      <c r="A146" s="53" t="s">
        <v>326</v>
      </c>
      <c r="B146" s="53"/>
      <c r="C146" s="57"/>
      <c r="D146" s="55" t="s">
        <v>327</v>
      </c>
      <c r="E146" s="100">
        <f>E147</f>
        <v>1000</v>
      </c>
    </row>
    <row r="147" spans="1:5" ht="12.75">
      <c r="A147" s="31"/>
      <c r="B147" s="31" t="s">
        <v>328</v>
      </c>
      <c r="D147" s="46" t="s">
        <v>329</v>
      </c>
      <c r="E147" s="101">
        <f>E148</f>
        <v>1000</v>
      </c>
    </row>
    <row r="148" spans="1:5" ht="12.75">
      <c r="A148" s="22"/>
      <c r="B148" s="31"/>
      <c r="C148" s="6">
        <v>2360</v>
      </c>
      <c r="D148" t="s">
        <v>307</v>
      </c>
      <c r="E148" s="101">
        <v>1000</v>
      </c>
    </row>
    <row r="149" spans="1:5" ht="12.75">
      <c r="A149" s="22"/>
      <c r="B149" s="31"/>
      <c r="D149" t="s">
        <v>308</v>
      </c>
      <c r="E149" s="101"/>
    </row>
    <row r="150" spans="1:5" ht="12.75">
      <c r="A150" s="22"/>
      <c r="B150" s="31"/>
      <c r="D150" t="s">
        <v>309</v>
      </c>
      <c r="E150" s="101"/>
    </row>
    <row r="151" spans="1:5" ht="12.75">
      <c r="A151" s="22"/>
      <c r="B151" s="31"/>
      <c r="D151" t="s">
        <v>310</v>
      </c>
      <c r="E151" s="95"/>
    </row>
    <row r="152" spans="1:5" ht="12.75">
      <c r="A152" s="22"/>
      <c r="B152" s="31"/>
      <c r="D152" t="s">
        <v>311</v>
      </c>
      <c r="E152" s="95"/>
    </row>
    <row r="153" spans="1:5" ht="12.75">
      <c r="A153" s="22"/>
      <c r="B153" s="31"/>
      <c r="C153" s="3"/>
      <c r="D153" s="3"/>
      <c r="E153" s="95"/>
    </row>
    <row r="154" spans="1:5" s="56" customFormat="1" ht="12.75">
      <c r="A154" s="113" t="s">
        <v>370</v>
      </c>
      <c r="B154" s="53"/>
      <c r="C154" s="54"/>
      <c r="D154" s="66" t="s">
        <v>371</v>
      </c>
      <c r="E154" s="100">
        <f>E155</f>
        <v>2000</v>
      </c>
    </row>
    <row r="155" spans="1:5" ht="12.75">
      <c r="A155" s="22"/>
      <c r="B155" s="31" t="s">
        <v>372</v>
      </c>
      <c r="C155" s="3"/>
      <c r="D155" s="14" t="s">
        <v>373</v>
      </c>
      <c r="E155" s="101">
        <f>E156</f>
        <v>2000</v>
      </c>
    </row>
    <row r="156" spans="1:5" ht="12.75">
      <c r="A156" s="22"/>
      <c r="B156" s="31"/>
      <c r="C156" s="6">
        <v>2360</v>
      </c>
      <c r="D156" t="s">
        <v>307</v>
      </c>
      <c r="E156" s="101">
        <v>2000</v>
      </c>
    </row>
    <row r="157" spans="1:5" ht="12.75">
      <c r="A157" s="22"/>
      <c r="B157" s="31"/>
      <c r="D157" t="s">
        <v>308</v>
      </c>
      <c r="E157" s="95"/>
    </row>
    <row r="158" spans="1:5" ht="12.75">
      <c r="A158" s="22"/>
      <c r="B158" s="31"/>
      <c r="D158" t="s">
        <v>309</v>
      </c>
      <c r="E158" s="95"/>
    </row>
    <row r="159" spans="1:5" ht="12.75">
      <c r="A159" s="22"/>
      <c r="B159" s="31"/>
      <c r="D159" t="s">
        <v>310</v>
      </c>
      <c r="E159" s="95"/>
    </row>
    <row r="160" spans="1:5" ht="12.75">
      <c r="A160" s="22"/>
      <c r="B160" s="31"/>
      <c r="D160" t="s">
        <v>311</v>
      </c>
      <c r="E160" s="95"/>
    </row>
    <row r="161" spans="1:5" ht="12.75">
      <c r="A161" s="23" t="s">
        <v>55</v>
      </c>
      <c r="B161" s="30"/>
      <c r="C161" s="12"/>
      <c r="D161" s="24" t="s">
        <v>28</v>
      </c>
      <c r="E161" s="100">
        <f>E162</f>
        <v>3700</v>
      </c>
    </row>
    <row r="162" spans="1:5" ht="12.75">
      <c r="A162" s="122"/>
      <c r="B162" s="111" t="s">
        <v>56</v>
      </c>
      <c r="C162" s="112"/>
      <c r="D162" s="114" t="s">
        <v>29</v>
      </c>
      <c r="E162" s="101">
        <f>E163</f>
        <v>3700</v>
      </c>
    </row>
    <row r="163" spans="1:5" ht="12.75">
      <c r="A163" s="31"/>
      <c r="B163" s="31"/>
      <c r="C163" s="6">
        <v>4210</v>
      </c>
      <c r="D163" s="2" t="s">
        <v>38</v>
      </c>
      <c r="E163" s="101">
        <v>3700</v>
      </c>
    </row>
    <row r="164" spans="1:5" ht="12.75">
      <c r="A164" s="23" t="s">
        <v>58</v>
      </c>
      <c r="B164" s="30"/>
      <c r="C164" s="12"/>
      <c r="D164" s="39" t="s">
        <v>154</v>
      </c>
      <c r="E164" s="100">
        <f>E167</f>
        <v>5600</v>
      </c>
    </row>
    <row r="165" spans="1:5" ht="12.75">
      <c r="A165" s="30"/>
      <c r="B165" s="31" t="s">
        <v>63</v>
      </c>
      <c r="C165" s="3"/>
      <c r="D165" s="13" t="s">
        <v>64</v>
      </c>
      <c r="E165" s="100">
        <f>E166</f>
        <v>224</v>
      </c>
    </row>
    <row r="166" spans="1:5" ht="12.75">
      <c r="A166" s="30"/>
      <c r="B166" s="30"/>
      <c r="C166" s="3">
        <v>4610</v>
      </c>
      <c r="D166" s="14" t="s">
        <v>248</v>
      </c>
      <c r="E166" s="105">
        <v>224</v>
      </c>
    </row>
    <row r="167" spans="1:5" ht="12.75">
      <c r="A167" s="31"/>
      <c r="B167" s="31" t="s">
        <v>66</v>
      </c>
      <c r="D167" t="s">
        <v>1</v>
      </c>
      <c r="E167" s="101">
        <f>E168</f>
        <v>5600</v>
      </c>
    </row>
    <row r="168" spans="1:5" ht="12.75">
      <c r="A168" s="31"/>
      <c r="B168" s="31"/>
      <c r="C168" s="6">
        <v>4600</v>
      </c>
      <c r="D168" s="2" t="s">
        <v>524</v>
      </c>
      <c r="E168" s="101">
        <v>5600</v>
      </c>
    </row>
    <row r="169" spans="1:5" ht="12.75">
      <c r="A169" s="31"/>
      <c r="B169" s="31"/>
      <c r="D169" s="2" t="s">
        <v>525</v>
      </c>
      <c r="E169" s="101"/>
    </row>
    <row r="170" spans="1:5" ht="12.75">
      <c r="A170" s="31"/>
      <c r="B170" s="31"/>
      <c r="E170" s="95"/>
    </row>
    <row r="171" spans="1:5" ht="12.75">
      <c r="A171" s="30" t="s">
        <v>140</v>
      </c>
      <c r="B171" s="30"/>
      <c r="C171" s="12"/>
      <c r="D171" s="24" t="s">
        <v>10</v>
      </c>
      <c r="E171" s="104">
        <f>E179+E192+E187+E172+E175</f>
        <v>4612416</v>
      </c>
    </row>
    <row r="172" spans="1:5" s="72" customFormat="1" ht="12.75">
      <c r="A172" s="111"/>
      <c r="B172" s="111" t="s">
        <v>424</v>
      </c>
      <c r="C172" s="112"/>
      <c r="D172" s="71" t="s">
        <v>2</v>
      </c>
      <c r="E172" s="105">
        <f>E173</f>
        <v>113000</v>
      </c>
    </row>
    <row r="173" spans="1:5" ht="12.75">
      <c r="A173" s="30"/>
      <c r="B173" s="30"/>
      <c r="C173" s="61">
        <v>2540</v>
      </c>
      <c r="D173" s="64" t="s">
        <v>261</v>
      </c>
      <c r="E173" s="105">
        <v>113000</v>
      </c>
    </row>
    <row r="174" spans="1:5" ht="12.75">
      <c r="A174" s="30"/>
      <c r="B174" s="30"/>
      <c r="C174" s="61"/>
      <c r="D174" s="64" t="s">
        <v>262</v>
      </c>
      <c r="E174" s="104"/>
    </row>
    <row r="175" spans="1:5" ht="12.75">
      <c r="A175" s="30"/>
      <c r="B175" s="111" t="s">
        <v>471</v>
      </c>
      <c r="C175" s="61"/>
      <c r="D175" s="14" t="s">
        <v>472</v>
      </c>
      <c r="E175" s="105">
        <f>E176</f>
        <v>9500</v>
      </c>
    </row>
    <row r="176" spans="1:5" ht="12.75">
      <c r="A176" s="30"/>
      <c r="B176" s="30"/>
      <c r="C176" s="9">
        <v>4330</v>
      </c>
      <c r="D176" s="2" t="s">
        <v>205</v>
      </c>
      <c r="E176" s="105">
        <v>9500</v>
      </c>
    </row>
    <row r="177" spans="1:5" ht="12.75">
      <c r="A177" s="30"/>
      <c r="B177" s="30"/>
      <c r="D177" t="s">
        <v>206</v>
      </c>
      <c r="E177" s="104"/>
    </row>
    <row r="178" spans="1:5" ht="12.75">
      <c r="A178" s="30"/>
      <c r="B178" s="30"/>
      <c r="C178" s="61"/>
      <c r="D178" s="64"/>
      <c r="E178" s="104"/>
    </row>
    <row r="179" spans="1:5" ht="12.75">
      <c r="A179" s="60"/>
      <c r="B179" s="60" t="s">
        <v>303</v>
      </c>
      <c r="C179" s="61"/>
      <c r="D179" s="64" t="s">
        <v>301</v>
      </c>
      <c r="E179" s="102">
        <f>SUM(E180:E185)</f>
        <v>3173616</v>
      </c>
    </row>
    <row r="180" spans="1:5" ht="12.75">
      <c r="A180" s="60"/>
      <c r="B180" s="60"/>
      <c r="C180" s="61">
        <v>2310</v>
      </c>
      <c r="D180" s="14" t="s">
        <v>445</v>
      </c>
      <c r="E180" s="102">
        <v>8616</v>
      </c>
    </row>
    <row r="181" spans="1:5" ht="12.75">
      <c r="A181" s="60"/>
      <c r="B181" s="60"/>
      <c r="C181" s="61"/>
      <c r="D181" s="14" t="s">
        <v>317</v>
      </c>
      <c r="E181" s="102"/>
    </row>
    <row r="182" spans="1:5" ht="12.75">
      <c r="A182" s="60"/>
      <c r="B182" s="60"/>
      <c r="C182" s="61"/>
      <c r="D182" s="14" t="s">
        <v>318</v>
      </c>
      <c r="E182" s="102"/>
    </row>
    <row r="183" spans="1:5" ht="12.75">
      <c r="A183" s="30"/>
      <c r="B183" s="30"/>
      <c r="C183" s="61">
        <v>2540</v>
      </c>
      <c r="D183" s="64" t="s">
        <v>261</v>
      </c>
      <c r="E183" s="102">
        <v>3100000</v>
      </c>
    </row>
    <row r="184" spans="1:5" ht="12.75">
      <c r="A184" s="30"/>
      <c r="B184" s="30"/>
      <c r="C184" s="61"/>
      <c r="D184" s="64" t="s">
        <v>262</v>
      </c>
      <c r="E184" s="104"/>
    </row>
    <row r="185" spans="1:5" ht="12.75">
      <c r="A185" s="30"/>
      <c r="B185" s="30"/>
      <c r="C185" s="9">
        <v>4330</v>
      </c>
      <c r="D185" s="2" t="s">
        <v>205</v>
      </c>
      <c r="E185" s="105">
        <v>65000</v>
      </c>
    </row>
    <row r="186" spans="1:5" s="2" customFormat="1" ht="12.75">
      <c r="A186" s="30"/>
      <c r="B186" s="30"/>
      <c r="C186" s="6"/>
      <c r="D186" t="s">
        <v>206</v>
      </c>
      <c r="E186" s="104"/>
    </row>
    <row r="187" spans="1:5" ht="12.75">
      <c r="A187" s="60"/>
      <c r="B187" s="31" t="s">
        <v>362</v>
      </c>
      <c r="C187" s="61"/>
      <c r="D187" s="14" t="s">
        <v>363</v>
      </c>
      <c r="E187" s="102">
        <f>E191</f>
        <v>1300000</v>
      </c>
    </row>
    <row r="188" spans="1:5" ht="12.75">
      <c r="A188" s="60"/>
      <c r="B188" s="60"/>
      <c r="C188" s="61"/>
      <c r="D188" s="14" t="s">
        <v>364</v>
      </c>
      <c r="E188" s="102"/>
    </row>
    <row r="189" spans="1:5" ht="12.75">
      <c r="A189" s="60"/>
      <c r="B189" s="60"/>
      <c r="C189" s="61"/>
      <c r="D189" s="14" t="s">
        <v>365</v>
      </c>
      <c r="E189" s="102"/>
    </row>
    <row r="190" spans="1:5" ht="12.75">
      <c r="A190" s="60"/>
      <c r="B190" s="60"/>
      <c r="C190" s="61"/>
      <c r="D190" s="14" t="s">
        <v>366</v>
      </c>
      <c r="E190" s="102"/>
    </row>
    <row r="191" spans="1:5" ht="12.75">
      <c r="A191" s="60"/>
      <c r="B191" s="60"/>
      <c r="C191" s="61">
        <v>2540</v>
      </c>
      <c r="D191" s="64" t="s">
        <v>261</v>
      </c>
      <c r="E191" s="102">
        <v>1300000</v>
      </c>
    </row>
    <row r="192" spans="1:5" ht="12.75">
      <c r="A192" s="31"/>
      <c r="B192" s="31" t="s">
        <v>189</v>
      </c>
      <c r="C192" s="3"/>
      <c r="D192" s="14" t="s">
        <v>1</v>
      </c>
      <c r="E192" s="101">
        <f>SUM(E193:E203)</f>
        <v>16300</v>
      </c>
    </row>
    <row r="193" spans="1:5" ht="12.75">
      <c r="A193" s="31"/>
      <c r="B193" s="31"/>
      <c r="C193" s="6">
        <v>2360</v>
      </c>
      <c r="D193" t="s">
        <v>307</v>
      </c>
      <c r="E193" s="101">
        <v>5000</v>
      </c>
    </row>
    <row r="194" spans="1:5" ht="12.75">
      <c r="A194" s="31"/>
      <c r="B194" s="31"/>
      <c r="D194" t="s">
        <v>308</v>
      </c>
      <c r="E194" s="101"/>
    </row>
    <row r="195" spans="1:5" ht="12.75">
      <c r="A195" s="31"/>
      <c r="B195" s="31"/>
      <c r="D195" t="s">
        <v>309</v>
      </c>
      <c r="E195" s="101"/>
    </row>
    <row r="196" spans="1:5" ht="12.75">
      <c r="A196" s="31"/>
      <c r="B196" s="31"/>
      <c r="D196" t="s">
        <v>310</v>
      </c>
      <c r="E196" s="101"/>
    </row>
    <row r="197" spans="1:5" ht="12.75">
      <c r="A197" s="31"/>
      <c r="B197" s="31"/>
      <c r="D197" t="s">
        <v>311</v>
      </c>
      <c r="E197" s="101"/>
    </row>
    <row r="198" spans="1:5" ht="12.75">
      <c r="A198" s="31"/>
      <c r="B198" s="31"/>
      <c r="C198" s="6">
        <v>4110</v>
      </c>
      <c r="D198" t="s">
        <v>37</v>
      </c>
      <c r="E198" s="101">
        <v>300</v>
      </c>
    </row>
    <row r="199" spans="1:5" ht="12.75">
      <c r="A199" s="31"/>
      <c r="B199" s="31"/>
      <c r="C199" s="6">
        <v>4170</v>
      </c>
      <c r="D199" t="s">
        <v>208</v>
      </c>
      <c r="E199" s="101">
        <v>2500</v>
      </c>
    </row>
    <row r="200" spans="1:5" ht="12.75">
      <c r="A200" s="31"/>
      <c r="B200" s="31"/>
      <c r="C200" s="6">
        <v>4190</v>
      </c>
      <c r="D200" t="s">
        <v>384</v>
      </c>
      <c r="E200" s="101">
        <v>3000</v>
      </c>
    </row>
    <row r="201" spans="1:5" ht="12.75">
      <c r="A201" s="31"/>
      <c r="B201" s="31"/>
      <c r="C201" s="6">
        <v>4210</v>
      </c>
      <c r="D201" s="2" t="s">
        <v>38</v>
      </c>
      <c r="E201" s="101">
        <v>3000</v>
      </c>
    </row>
    <row r="202" spans="1:5" ht="12.75">
      <c r="A202" s="31"/>
      <c r="B202" s="31"/>
      <c r="C202" s="6">
        <v>4220</v>
      </c>
      <c r="D202" t="s">
        <v>47</v>
      </c>
      <c r="E202" s="101">
        <v>1000</v>
      </c>
    </row>
    <row r="203" spans="1:5" ht="13.5" customHeight="1">
      <c r="A203" s="31"/>
      <c r="B203" s="31"/>
      <c r="C203" s="3">
        <v>4300</v>
      </c>
      <c r="D203" s="13" t="s">
        <v>41</v>
      </c>
      <c r="E203" s="101">
        <v>1500</v>
      </c>
    </row>
    <row r="204" spans="1:5" ht="12.75">
      <c r="A204" s="31"/>
      <c r="B204" s="31"/>
      <c r="C204" s="3"/>
      <c r="D204" s="13"/>
      <c r="E204" s="101"/>
    </row>
    <row r="205" spans="1:5" ht="12.75">
      <c r="A205" s="30" t="s">
        <v>126</v>
      </c>
      <c r="B205" s="30"/>
      <c r="C205" s="7"/>
      <c r="D205" s="5" t="s">
        <v>21</v>
      </c>
      <c r="E205" s="96">
        <f>E214+E228+E206</f>
        <v>398658</v>
      </c>
    </row>
    <row r="206" spans="1:5" ht="12.75">
      <c r="A206" s="41"/>
      <c r="B206" s="41" t="s">
        <v>217</v>
      </c>
      <c r="C206" s="9"/>
      <c r="D206" s="2" t="s">
        <v>218</v>
      </c>
      <c r="E206" s="97">
        <f>SUM(E207:E213)</f>
        <v>12000</v>
      </c>
    </row>
    <row r="207" spans="1:5" ht="12.75">
      <c r="A207" s="41"/>
      <c r="B207" s="41"/>
      <c r="C207" s="6">
        <v>2360</v>
      </c>
      <c r="D207" t="s">
        <v>307</v>
      </c>
      <c r="E207" s="97">
        <v>5000</v>
      </c>
    </row>
    <row r="208" spans="1:5" ht="12.75">
      <c r="A208" s="41"/>
      <c r="B208" s="41"/>
      <c r="D208" t="s">
        <v>308</v>
      </c>
      <c r="E208" s="97"/>
    </row>
    <row r="209" spans="1:5" ht="12.75">
      <c r="A209" s="41"/>
      <c r="B209" s="41"/>
      <c r="D209" t="s">
        <v>309</v>
      </c>
      <c r="E209" s="97"/>
    </row>
    <row r="210" spans="1:5" ht="12.75">
      <c r="A210" s="41"/>
      <c r="B210" s="41"/>
      <c r="D210" t="s">
        <v>310</v>
      </c>
      <c r="E210" s="97"/>
    </row>
    <row r="211" spans="1:5" ht="12.75">
      <c r="A211" s="41"/>
      <c r="B211" s="41"/>
      <c r="D211" t="s">
        <v>311</v>
      </c>
      <c r="E211" s="97"/>
    </row>
    <row r="212" spans="1:5" ht="12.75">
      <c r="A212" s="41"/>
      <c r="B212" s="41"/>
      <c r="C212" s="6">
        <v>4210</v>
      </c>
      <c r="D212" s="2" t="s">
        <v>38</v>
      </c>
      <c r="E212" s="97">
        <v>3000</v>
      </c>
    </row>
    <row r="213" spans="1:5" ht="12.75">
      <c r="A213" s="41"/>
      <c r="B213" s="41"/>
      <c r="C213" s="3">
        <v>4300</v>
      </c>
      <c r="D213" s="13" t="s">
        <v>41</v>
      </c>
      <c r="E213" s="97">
        <v>4000</v>
      </c>
    </row>
    <row r="214" spans="1:5" ht="12.75">
      <c r="A214" s="31"/>
      <c r="B214" s="31" t="s">
        <v>116</v>
      </c>
      <c r="D214" s="2" t="s">
        <v>22</v>
      </c>
      <c r="E214" s="93">
        <f>SUM(E215:E227)</f>
        <v>328619</v>
      </c>
    </row>
    <row r="215" spans="1:5" ht="12.75">
      <c r="A215" s="31"/>
      <c r="B215" s="31"/>
      <c r="C215" s="6">
        <v>2360</v>
      </c>
      <c r="D215" t="s">
        <v>307</v>
      </c>
      <c r="E215" s="93">
        <v>110000</v>
      </c>
    </row>
    <row r="216" spans="1:4" ht="12.75">
      <c r="A216" s="31"/>
      <c r="B216" s="31"/>
      <c r="D216" t="s">
        <v>308</v>
      </c>
    </row>
    <row r="217" spans="1:4" ht="12.75">
      <c r="A217" s="31"/>
      <c r="B217" s="31"/>
      <c r="D217" t="s">
        <v>309</v>
      </c>
    </row>
    <row r="218" spans="1:4" ht="12.75">
      <c r="A218" s="31"/>
      <c r="B218" s="31"/>
      <c r="D218" t="s">
        <v>310</v>
      </c>
    </row>
    <row r="219" spans="1:4" ht="12.75">
      <c r="A219" s="31"/>
      <c r="B219" s="31"/>
      <c r="D219" t="s">
        <v>311</v>
      </c>
    </row>
    <row r="220" spans="1:5" ht="12.75">
      <c r="A220" s="31"/>
      <c r="B220" s="31"/>
      <c r="C220" s="6">
        <v>4110</v>
      </c>
      <c r="D220" t="s">
        <v>37</v>
      </c>
      <c r="E220" s="93">
        <v>410</v>
      </c>
    </row>
    <row r="221" spans="1:5" ht="12.75">
      <c r="A221" s="31"/>
      <c r="B221" s="31"/>
      <c r="C221" s="6">
        <v>4120</v>
      </c>
      <c r="D221" t="s">
        <v>475</v>
      </c>
      <c r="E221" s="93">
        <v>100</v>
      </c>
    </row>
    <row r="222" spans="1:5" ht="12.75">
      <c r="A222" s="31"/>
      <c r="B222" s="31"/>
      <c r="C222" s="6">
        <v>4170</v>
      </c>
      <c r="D222" t="s">
        <v>208</v>
      </c>
      <c r="E222" s="93">
        <v>44340</v>
      </c>
    </row>
    <row r="223" spans="1:5" ht="12.75">
      <c r="A223" s="31"/>
      <c r="B223" s="31"/>
      <c r="C223" s="6">
        <v>4190</v>
      </c>
      <c r="D223" t="s">
        <v>384</v>
      </c>
      <c r="E223" s="93">
        <v>7000</v>
      </c>
    </row>
    <row r="224" spans="1:5" ht="12.75">
      <c r="A224" s="31"/>
      <c r="B224" s="31"/>
      <c r="C224" s="6">
        <v>4210</v>
      </c>
      <c r="D224" s="2" t="s">
        <v>38</v>
      </c>
      <c r="E224" s="93">
        <v>41769</v>
      </c>
    </row>
    <row r="225" spans="1:5" ht="12.75">
      <c r="A225" s="31"/>
      <c r="B225" s="31"/>
      <c r="C225" s="6">
        <v>4220</v>
      </c>
      <c r="D225" t="s">
        <v>47</v>
      </c>
      <c r="E225" s="93">
        <v>2000</v>
      </c>
    </row>
    <row r="226" spans="1:5" ht="12.75">
      <c r="A226" s="31"/>
      <c r="B226" s="31"/>
      <c r="C226" s="3">
        <v>4300</v>
      </c>
      <c r="D226" s="13" t="s">
        <v>41</v>
      </c>
      <c r="E226" s="93">
        <v>119000</v>
      </c>
    </row>
    <row r="227" spans="1:5" ht="12.75">
      <c r="A227" s="31"/>
      <c r="B227" s="31"/>
      <c r="C227" s="3">
        <v>4610</v>
      </c>
      <c r="D227" s="14" t="s">
        <v>248</v>
      </c>
      <c r="E227" s="93">
        <v>4000</v>
      </c>
    </row>
    <row r="228" spans="1:5" ht="12.75">
      <c r="A228" s="31"/>
      <c r="B228" s="31" t="s">
        <v>155</v>
      </c>
      <c r="D228" t="s">
        <v>1</v>
      </c>
      <c r="E228" s="93">
        <f>SUM(E229:E237)</f>
        <v>58039</v>
      </c>
    </row>
    <row r="229" spans="1:5" ht="12.75">
      <c r="A229" s="31"/>
      <c r="B229" s="31"/>
      <c r="C229" s="6">
        <v>2360</v>
      </c>
      <c r="D229" t="s">
        <v>307</v>
      </c>
      <c r="E229" s="93">
        <v>10000</v>
      </c>
    </row>
    <row r="230" spans="1:4" ht="12.75">
      <c r="A230" s="31"/>
      <c r="B230" s="31"/>
      <c r="D230" t="s">
        <v>308</v>
      </c>
    </row>
    <row r="231" spans="1:4" ht="12.75">
      <c r="A231" s="31"/>
      <c r="B231" s="31"/>
      <c r="D231" t="s">
        <v>309</v>
      </c>
    </row>
    <row r="232" spans="1:4" ht="12.75">
      <c r="A232" s="31"/>
      <c r="B232" s="31"/>
      <c r="D232" t="s">
        <v>310</v>
      </c>
    </row>
    <row r="233" spans="1:4" ht="12.75">
      <c r="A233" s="31"/>
      <c r="B233" s="31"/>
      <c r="D233" t="s">
        <v>311</v>
      </c>
    </row>
    <row r="234" spans="1:5" ht="12.75">
      <c r="A234" s="31"/>
      <c r="B234" s="31"/>
      <c r="C234" s="6">
        <v>4210</v>
      </c>
      <c r="D234" s="2" t="s">
        <v>38</v>
      </c>
      <c r="E234" s="93">
        <v>1839</v>
      </c>
    </row>
    <row r="235" spans="1:5" ht="12.75">
      <c r="A235" s="31"/>
      <c r="B235" s="31"/>
      <c r="C235" s="6">
        <v>4220</v>
      </c>
      <c r="D235" t="s">
        <v>47</v>
      </c>
      <c r="E235" s="93">
        <v>2000</v>
      </c>
    </row>
    <row r="236" spans="1:5" ht="12.75">
      <c r="A236" s="31"/>
      <c r="B236" s="31"/>
      <c r="C236" s="3">
        <v>4300</v>
      </c>
      <c r="D236" s="13" t="s">
        <v>41</v>
      </c>
      <c r="E236" s="93">
        <v>44000</v>
      </c>
    </row>
    <row r="237" spans="1:5" ht="12.75">
      <c r="A237" s="31"/>
      <c r="B237" s="31"/>
      <c r="C237" s="3">
        <v>4430</v>
      </c>
      <c r="D237" s="46" t="s">
        <v>193</v>
      </c>
      <c r="E237" s="93">
        <v>200</v>
      </c>
    </row>
    <row r="238" spans="1:4" ht="12.75">
      <c r="A238" s="31"/>
      <c r="B238" s="31"/>
      <c r="C238" s="3"/>
      <c r="D238" s="13"/>
    </row>
    <row r="239" spans="1:5" ht="12.75">
      <c r="A239" s="30" t="s">
        <v>185</v>
      </c>
      <c r="B239" s="30"/>
      <c r="C239" s="12"/>
      <c r="D239" s="39" t="s">
        <v>181</v>
      </c>
      <c r="E239" s="96">
        <f>E246+E240</f>
        <v>53000</v>
      </c>
    </row>
    <row r="240" spans="1:5" s="72" customFormat="1" ht="12.75">
      <c r="A240" s="111"/>
      <c r="B240" s="111" t="s">
        <v>381</v>
      </c>
      <c r="C240" s="112"/>
      <c r="D240" s="114" t="s">
        <v>382</v>
      </c>
      <c r="E240" s="106">
        <f>E241</f>
        <v>2000</v>
      </c>
    </row>
    <row r="241" spans="1:5" s="72" customFormat="1" ht="12.75">
      <c r="A241" s="111"/>
      <c r="B241" s="111"/>
      <c r="C241" s="6">
        <v>2360</v>
      </c>
      <c r="D241" t="s">
        <v>307</v>
      </c>
      <c r="E241" s="106">
        <v>2000</v>
      </c>
    </row>
    <row r="242" spans="1:5" s="72" customFormat="1" ht="12.75">
      <c r="A242" s="111"/>
      <c r="B242" s="111"/>
      <c r="C242" s="6"/>
      <c r="D242" t="s">
        <v>308</v>
      </c>
      <c r="E242" s="106"/>
    </row>
    <row r="243" spans="1:5" ht="12.75">
      <c r="A243" s="30"/>
      <c r="B243" s="30"/>
      <c r="D243" t="s">
        <v>309</v>
      </c>
      <c r="E243" s="96"/>
    </row>
    <row r="244" spans="1:5" ht="12.75">
      <c r="A244" s="30"/>
      <c r="B244" s="30"/>
      <c r="D244" t="s">
        <v>310</v>
      </c>
      <c r="E244" s="96"/>
    </row>
    <row r="245" spans="1:5" ht="12.75">
      <c r="A245" s="30"/>
      <c r="B245" s="30"/>
      <c r="D245" t="s">
        <v>311</v>
      </c>
      <c r="E245" s="96"/>
    </row>
    <row r="246" spans="1:5" ht="12.75">
      <c r="A246" s="31"/>
      <c r="B246" s="31" t="s">
        <v>219</v>
      </c>
      <c r="C246" s="3"/>
      <c r="D246" s="46" t="s">
        <v>1</v>
      </c>
      <c r="E246" s="93">
        <f>SUM(E247:E256)</f>
        <v>51000</v>
      </c>
    </row>
    <row r="247" spans="1:5" ht="12.75">
      <c r="A247" s="31"/>
      <c r="B247" s="31"/>
      <c r="C247" s="6">
        <v>2360</v>
      </c>
      <c r="D247" t="s">
        <v>307</v>
      </c>
      <c r="E247" s="93">
        <v>40000</v>
      </c>
    </row>
    <row r="248" spans="1:4" ht="12.75">
      <c r="A248" s="31"/>
      <c r="B248" s="31"/>
      <c r="D248" t="s">
        <v>308</v>
      </c>
    </row>
    <row r="249" spans="1:4" ht="12.75">
      <c r="A249" s="31"/>
      <c r="B249" s="31"/>
      <c r="D249" t="s">
        <v>309</v>
      </c>
    </row>
    <row r="250" spans="1:4" ht="12.75">
      <c r="A250" s="31"/>
      <c r="B250" s="31"/>
      <c r="D250" t="s">
        <v>310</v>
      </c>
    </row>
    <row r="251" spans="1:4" ht="12.75">
      <c r="A251" s="31"/>
      <c r="B251" s="31"/>
      <c r="D251" t="s">
        <v>311</v>
      </c>
    </row>
    <row r="252" spans="1:5" ht="12.75">
      <c r="A252" s="31"/>
      <c r="B252" s="31"/>
      <c r="C252" s="6">
        <v>4170</v>
      </c>
      <c r="D252" t="s">
        <v>208</v>
      </c>
      <c r="E252" s="93">
        <v>1000</v>
      </c>
    </row>
    <row r="253" spans="1:5" ht="12.75">
      <c r="A253" s="31"/>
      <c r="B253" s="31"/>
      <c r="C253" s="6">
        <v>4190</v>
      </c>
      <c r="D253" t="s">
        <v>384</v>
      </c>
      <c r="E253" s="93">
        <v>1000</v>
      </c>
    </row>
    <row r="254" spans="1:5" ht="12.75">
      <c r="A254" s="31"/>
      <c r="B254" s="31"/>
      <c r="C254" s="6">
        <v>4210</v>
      </c>
      <c r="D254" s="2" t="s">
        <v>38</v>
      </c>
      <c r="E254" s="93">
        <v>3000</v>
      </c>
    </row>
    <row r="255" spans="1:5" ht="12.75">
      <c r="A255" s="31"/>
      <c r="B255" s="31"/>
      <c r="C255" s="6">
        <v>4220</v>
      </c>
      <c r="D255" s="2" t="s">
        <v>47</v>
      </c>
      <c r="E255" s="93">
        <v>1000</v>
      </c>
    </row>
    <row r="256" spans="1:5" ht="12.75">
      <c r="A256" s="31"/>
      <c r="B256" s="31"/>
      <c r="C256" s="3">
        <v>4300</v>
      </c>
      <c r="D256" s="13" t="s">
        <v>41</v>
      </c>
      <c r="E256" s="93">
        <v>5000</v>
      </c>
    </row>
    <row r="257" spans="1:4" ht="12.75">
      <c r="A257" s="31"/>
      <c r="B257" s="31"/>
      <c r="C257" s="3"/>
      <c r="D257" s="46"/>
    </row>
    <row r="258" spans="1:5" s="56" customFormat="1" ht="12.75">
      <c r="A258" s="53" t="s">
        <v>429</v>
      </c>
      <c r="B258" s="53"/>
      <c r="C258" s="54"/>
      <c r="D258" s="55" t="s">
        <v>421</v>
      </c>
      <c r="E258" s="98">
        <f>E259</f>
        <v>1000</v>
      </c>
    </row>
    <row r="259" spans="1:5" ht="12.75">
      <c r="A259" s="31"/>
      <c r="B259" s="31" t="s">
        <v>401</v>
      </c>
      <c r="C259" s="3"/>
      <c r="D259" s="46" t="s">
        <v>1</v>
      </c>
      <c r="E259" s="93">
        <f>E260</f>
        <v>1000</v>
      </c>
    </row>
    <row r="260" spans="1:5" ht="12.75">
      <c r="A260" s="31"/>
      <c r="B260" s="31"/>
      <c r="C260" s="6">
        <v>2360</v>
      </c>
      <c r="D260" t="s">
        <v>307</v>
      </c>
      <c r="E260" s="93">
        <v>1000</v>
      </c>
    </row>
    <row r="261" spans="1:4" ht="12.75">
      <c r="A261" s="31"/>
      <c r="B261" s="31"/>
      <c r="D261" t="s">
        <v>308</v>
      </c>
    </row>
    <row r="262" spans="1:4" ht="12.75">
      <c r="A262" s="31"/>
      <c r="B262" s="31"/>
      <c r="D262" t="s">
        <v>309</v>
      </c>
    </row>
    <row r="263" spans="1:4" ht="12.75">
      <c r="A263" s="31"/>
      <c r="B263" s="31"/>
      <c r="D263" t="s">
        <v>310</v>
      </c>
    </row>
    <row r="264" spans="1:4" ht="12.75">
      <c r="A264" s="31"/>
      <c r="B264" s="31"/>
      <c r="D264" t="s">
        <v>311</v>
      </c>
    </row>
    <row r="265" spans="1:2" ht="12.75">
      <c r="A265" s="31"/>
      <c r="B265" s="31"/>
    </row>
    <row r="266" spans="1:5" ht="12.75">
      <c r="A266" s="53" t="s">
        <v>399</v>
      </c>
      <c r="B266" s="53"/>
      <c r="C266" s="57"/>
      <c r="D266" s="56" t="s">
        <v>400</v>
      </c>
      <c r="E266" s="98">
        <f>E274+E267+E269</f>
        <v>267394.2</v>
      </c>
    </row>
    <row r="267" spans="1:5" ht="12.75">
      <c r="A267" s="53"/>
      <c r="B267" s="53" t="s">
        <v>408</v>
      </c>
      <c r="C267" s="57"/>
      <c r="D267" s="56" t="s">
        <v>409</v>
      </c>
      <c r="E267" s="98">
        <f>E268</f>
        <v>1000</v>
      </c>
    </row>
    <row r="268" spans="1:5" ht="12.75">
      <c r="A268" s="53"/>
      <c r="B268" s="53"/>
      <c r="C268" s="3">
        <v>4300</v>
      </c>
      <c r="D268" s="13" t="s">
        <v>41</v>
      </c>
      <c r="E268" s="106">
        <v>1000</v>
      </c>
    </row>
    <row r="269" spans="1:5" ht="12.75">
      <c r="A269" s="53"/>
      <c r="B269" s="53" t="s">
        <v>408</v>
      </c>
      <c r="C269" s="57"/>
      <c r="D269" s="56" t="s">
        <v>499</v>
      </c>
      <c r="E269" s="98">
        <f>SUM(E270:E272)</f>
        <v>394.2</v>
      </c>
    </row>
    <row r="270" spans="1:5" ht="12.75">
      <c r="A270" s="53"/>
      <c r="B270" s="53"/>
      <c r="C270" s="6">
        <v>4010</v>
      </c>
      <c r="D270" t="s">
        <v>35</v>
      </c>
      <c r="E270" s="106">
        <v>330</v>
      </c>
    </row>
    <row r="271" spans="1:5" ht="12.75">
      <c r="A271" s="53"/>
      <c r="B271" s="53"/>
      <c r="C271" s="6">
        <v>4110</v>
      </c>
      <c r="D271" t="s">
        <v>37</v>
      </c>
      <c r="E271" s="106">
        <v>56.2</v>
      </c>
    </row>
    <row r="272" spans="1:5" ht="12.75">
      <c r="A272" s="53"/>
      <c r="B272" s="53"/>
      <c r="C272" s="6">
        <v>4120</v>
      </c>
      <c r="D272" t="s">
        <v>475</v>
      </c>
      <c r="E272" s="106">
        <v>8</v>
      </c>
    </row>
    <row r="273" spans="1:5" ht="12.75">
      <c r="A273" s="53"/>
      <c r="B273" s="53"/>
      <c r="C273" s="3"/>
      <c r="D273" s="13"/>
      <c r="E273" s="106"/>
    </row>
    <row r="274" spans="1:5" ht="12.75">
      <c r="A274" s="31"/>
      <c r="B274" s="31" t="s">
        <v>473</v>
      </c>
      <c r="D274" s="2" t="s">
        <v>474</v>
      </c>
      <c r="E274" s="93">
        <f>SUM(E275:E278)</f>
        <v>266000</v>
      </c>
    </row>
    <row r="275" spans="1:5" ht="12.75">
      <c r="A275" s="31"/>
      <c r="B275" s="31"/>
      <c r="C275" s="6">
        <v>2830</v>
      </c>
      <c r="D275" t="s">
        <v>139</v>
      </c>
      <c r="E275" s="93">
        <v>266000</v>
      </c>
    </row>
    <row r="276" spans="1:4" ht="12.75">
      <c r="A276" s="31"/>
      <c r="B276" s="31"/>
      <c r="D276" t="s">
        <v>150</v>
      </c>
    </row>
    <row r="277" spans="1:4" ht="12.75">
      <c r="A277" s="31"/>
      <c r="B277" s="31"/>
      <c r="D277" t="s">
        <v>237</v>
      </c>
    </row>
    <row r="278" spans="1:4" ht="12.75">
      <c r="A278" s="31"/>
      <c r="B278" s="31"/>
      <c r="D278" t="s">
        <v>236</v>
      </c>
    </row>
    <row r="279" spans="1:2" ht="12.75">
      <c r="A279" s="31"/>
      <c r="B279" s="31"/>
    </row>
    <row r="280" spans="1:5" ht="12.75">
      <c r="A280" s="7">
        <v>854</v>
      </c>
      <c r="B280" s="7"/>
      <c r="C280" s="7"/>
      <c r="D280" s="5" t="s">
        <v>45</v>
      </c>
      <c r="E280" s="96">
        <f>E281+E286+E283</f>
        <v>428000</v>
      </c>
    </row>
    <row r="281" spans="1:5" ht="12.75">
      <c r="A281" s="7"/>
      <c r="B281" s="31" t="s">
        <v>402</v>
      </c>
      <c r="C281" s="3"/>
      <c r="D281" s="46" t="s">
        <v>403</v>
      </c>
      <c r="E281" s="93">
        <f>E282</f>
        <v>136000</v>
      </c>
    </row>
    <row r="282" spans="1:5" ht="12.75">
      <c r="A282" s="7"/>
      <c r="B282" s="31"/>
      <c r="C282" s="61">
        <v>2540</v>
      </c>
      <c r="D282" s="64" t="s">
        <v>261</v>
      </c>
      <c r="E282" s="93">
        <v>136000</v>
      </c>
    </row>
    <row r="283" spans="1:5" ht="12.75">
      <c r="A283" s="7"/>
      <c r="B283" s="31" t="s">
        <v>484</v>
      </c>
      <c r="C283" s="61"/>
      <c r="D283" s="14" t="s">
        <v>485</v>
      </c>
      <c r="E283" s="93">
        <f>E285</f>
        <v>170000</v>
      </c>
    </row>
    <row r="284" spans="1:4" ht="12.75">
      <c r="A284" s="7"/>
      <c r="B284" s="31"/>
      <c r="C284" s="61"/>
      <c r="D284" s="14" t="s">
        <v>486</v>
      </c>
    </row>
    <row r="285" spans="1:5" ht="12.75">
      <c r="A285" s="7"/>
      <c r="B285" s="31"/>
      <c r="C285" s="6">
        <v>3240</v>
      </c>
      <c r="D285" t="s">
        <v>207</v>
      </c>
      <c r="E285" s="93">
        <v>170000</v>
      </c>
    </row>
    <row r="286" spans="1:5" ht="12.75">
      <c r="A286" s="7"/>
      <c r="B286" s="73">
        <v>85495</v>
      </c>
      <c r="D286" t="s">
        <v>425</v>
      </c>
      <c r="E286" s="101">
        <f>E287</f>
        <v>122000</v>
      </c>
    </row>
    <row r="287" spans="1:5" ht="12.75">
      <c r="A287" s="7"/>
      <c r="B287" s="7"/>
      <c r="C287" s="6">
        <v>2360</v>
      </c>
      <c r="D287" t="s">
        <v>307</v>
      </c>
      <c r="E287" s="101">
        <v>122000</v>
      </c>
    </row>
    <row r="288" spans="1:5" ht="12.75">
      <c r="A288" s="7"/>
      <c r="B288" s="7"/>
      <c r="D288" t="s">
        <v>308</v>
      </c>
      <c r="E288" s="101"/>
    </row>
    <row r="289" spans="1:5" ht="12.75">
      <c r="A289" s="7"/>
      <c r="B289" s="7"/>
      <c r="D289" t="s">
        <v>309</v>
      </c>
      <c r="E289" s="101"/>
    </row>
    <row r="290" spans="1:5" ht="12.75">
      <c r="A290" s="7"/>
      <c r="B290" s="7"/>
      <c r="D290" t="s">
        <v>310</v>
      </c>
      <c r="E290" s="101"/>
    </row>
    <row r="291" spans="1:5" ht="12.75">
      <c r="A291" s="7"/>
      <c r="B291" s="7"/>
      <c r="D291" t="s">
        <v>311</v>
      </c>
      <c r="E291" s="101"/>
    </row>
    <row r="292" spans="1:5" ht="12.75">
      <c r="A292" s="7"/>
      <c r="B292" s="7"/>
      <c r="E292" s="101"/>
    </row>
    <row r="293" spans="1:5" ht="12.75">
      <c r="A293" s="23" t="s">
        <v>60</v>
      </c>
      <c r="B293" s="30"/>
      <c r="C293" s="12"/>
      <c r="D293" s="39" t="s">
        <v>51</v>
      </c>
      <c r="E293" s="96">
        <f>E294</f>
        <v>66100</v>
      </c>
    </row>
    <row r="294" spans="1:5" ht="12.75">
      <c r="A294" s="22"/>
      <c r="B294" s="31" t="s">
        <v>210</v>
      </c>
      <c r="C294" s="3"/>
      <c r="D294" s="13" t="s">
        <v>211</v>
      </c>
      <c r="E294" s="93">
        <f>SUM(E295:E310)</f>
        <v>66100</v>
      </c>
    </row>
    <row r="295" spans="1:5" ht="12.75">
      <c r="A295" s="22"/>
      <c r="B295" s="31"/>
      <c r="C295" s="6">
        <v>2360</v>
      </c>
      <c r="D295" t="s">
        <v>307</v>
      </c>
      <c r="E295" s="93">
        <v>30000</v>
      </c>
    </row>
    <row r="296" spans="1:4" ht="12.75">
      <c r="A296" s="22"/>
      <c r="B296" s="31"/>
      <c r="D296" t="s">
        <v>308</v>
      </c>
    </row>
    <row r="297" spans="1:4" ht="12.75">
      <c r="A297" s="22"/>
      <c r="B297" s="31"/>
      <c r="D297" t="s">
        <v>309</v>
      </c>
    </row>
    <row r="298" spans="1:4" ht="12.75">
      <c r="A298" s="22"/>
      <c r="B298" s="31"/>
      <c r="D298" t="s">
        <v>310</v>
      </c>
    </row>
    <row r="299" spans="1:4" ht="12.75">
      <c r="A299" s="22"/>
      <c r="B299" s="31"/>
      <c r="D299" t="s">
        <v>311</v>
      </c>
    </row>
    <row r="300" spans="1:5" ht="12.75">
      <c r="A300" s="22"/>
      <c r="B300" s="31"/>
      <c r="C300" s="6">
        <v>3040</v>
      </c>
      <c r="D300" s="2" t="s">
        <v>256</v>
      </c>
      <c r="E300" s="93">
        <v>3000</v>
      </c>
    </row>
    <row r="301" spans="1:4" ht="12.75">
      <c r="A301" s="22"/>
      <c r="B301" s="31"/>
      <c r="D301" s="2" t="s">
        <v>244</v>
      </c>
    </row>
    <row r="302" spans="1:5" ht="12.75">
      <c r="A302" s="22"/>
      <c r="B302" s="31"/>
      <c r="C302" s="6">
        <v>4110</v>
      </c>
      <c r="D302" t="s">
        <v>37</v>
      </c>
      <c r="E302" s="93">
        <v>1000</v>
      </c>
    </row>
    <row r="303" spans="1:5" ht="12.75">
      <c r="A303" s="22"/>
      <c r="B303" s="31"/>
      <c r="C303" s="6">
        <v>4120</v>
      </c>
      <c r="D303" t="s">
        <v>475</v>
      </c>
      <c r="E303" s="93">
        <v>200</v>
      </c>
    </row>
    <row r="304" spans="1:5" ht="12.75">
      <c r="A304" s="22"/>
      <c r="B304" s="31"/>
      <c r="C304" s="6">
        <v>4170</v>
      </c>
      <c r="D304" t="s">
        <v>208</v>
      </c>
      <c r="E304" s="93">
        <v>5000</v>
      </c>
    </row>
    <row r="305" spans="1:5" ht="12.75">
      <c r="A305" s="22"/>
      <c r="B305" s="31"/>
      <c r="C305" s="6">
        <v>4190</v>
      </c>
      <c r="D305" t="s">
        <v>384</v>
      </c>
      <c r="E305" s="93">
        <v>8000</v>
      </c>
    </row>
    <row r="306" spans="1:5" ht="12.75">
      <c r="A306" s="22"/>
      <c r="B306" s="31"/>
      <c r="C306" s="6">
        <v>4210</v>
      </c>
      <c r="D306" s="2" t="s">
        <v>38</v>
      </c>
      <c r="E306" s="93">
        <v>5000</v>
      </c>
    </row>
    <row r="307" spans="1:5" ht="12.75">
      <c r="A307" s="22"/>
      <c r="B307" s="31"/>
      <c r="C307" s="6">
        <v>4220</v>
      </c>
      <c r="D307" s="2" t="s">
        <v>47</v>
      </c>
      <c r="E307" s="93">
        <v>2000</v>
      </c>
    </row>
    <row r="308" spans="1:5" ht="12.75">
      <c r="A308" s="22"/>
      <c r="B308" s="31"/>
      <c r="C308" s="3">
        <v>4260</v>
      </c>
      <c r="D308" s="13" t="s">
        <v>39</v>
      </c>
      <c r="E308" s="93">
        <v>700</v>
      </c>
    </row>
    <row r="309" spans="1:5" ht="12.75">
      <c r="A309" s="22"/>
      <c r="B309" s="31"/>
      <c r="C309" s="3">
        <v>4300</v>
      </c>
      <c r="D309" s="13" t="s">
        <v>41</v>
      </c>
      <c r="E309" s="93">
        <v>9200</v>
      </c>
    </row>
    <row r="310" spans="1:5" ht="12.75">
      <c r="A310" s="22"/>
      <c r="B310" s="31"/>
      <c r="C310" s="3">
        <v>4430</v>
      </c>
      <c r="D310" s="46" t="s">
        <v>193</v>
      </c>
      <c r="E310" s="93">
        <v>2000</v>
      </c>
    </row>
    <row r="311" spans="1:4" ht="12.75">
      <c r="A311" s="22"/>
      <c r="B311" s="31"/>
      <c r="C311" s="3"/>
      <c r="D311" s="46"/>
    </row>
    <row r="312" spans="1:4" ht="12.75">
      <c r="A312" s="22"/>
      <c r="B312" s="31"/>
      <c r="C312" s="3"/>
      <c r="D312" s="46"/>
    </row>
    <row r="313" spans="1:4" ht="12.75">
      <c r="A313" s="22"/>
      <c r="B313" s="31"/>
      <c r="C313" s="3"/>
      <c r="D313" s="46"/>
    </row>
    <row r="314" spans="1:5" ht="12.75">
      <c r="A314" s="23" t="s">
        <v>61</v>
      </c>
      <c r="B314" s="30"/>
      <c r="C314" s="12"/>
      <c r="D314" s="39" t="s">
        <v>305</v>
      </c>
      <c r="E314" s="96">
        <f>E315</f>
        <v>191550</v>
      </c>
    </row>
    <row r="315" spans="1:5" ht="12.75">
      <c r="A315" s="22"/>
      <c r="B315" s="31" t="s">
        <v>212</v>
      </c>
      <c r="C315" s="3"/>
      <c r="D315" s="13" t="s">
        <v>306</v>
      </c>
      <c r="E315" s="93">
        <f>SUM(E316:E331)</f>
        <v>191550</v>
      </c>
    </row>
    <row r="316" spans="1:5" ht="12.75">
      <c r="A316" s="22"/>
      <c r="B316" s="31"/>
      <c r="C316" s="6">
        <v>2360</v>
      </c>
      <c r="D316" t="s">
        <v>307</v>
      </c>
      <c r="E316" s="93">
        <v>115000</v>
      </c>
    </row>
    <row r="317" spans="1:4" ht="12.75">
      <c r="A317" s="22"/>
      <c r="B317" s="31"/>
      <c r="D317" t="s">
        <v>308</v>
      </c>
    </row>
    <row r="318" spans="1:4" ht="12.75">
      <c r="A318" s="22"/>
      <c r="B318" s="31"/>
      <c r="D318" t="s">
        <v>309</v>
      </c>
    </row>
    <row r="319" spans="1:4" ht="12.75">
      <c r="A319" s="22"/>
      <c r="B319" s="31"/>
      <c r="D319" t="s">
        <v>310</v>
      </c>
    </row>
    <row r="320" spans="1:4" ht="12.75">
      <c r="A320" s="22"/>
      <c r="B320" s="31"/>
      <c r="D320" t="s">
        <v>311</v>
      </c>
    </row>
    <row r="321" spans="1:5" ht="12.75">
      <c r="A321" s="22"/>
      <c r="B321" s="31"/>
      <c r="C321" s="6">
        <v>3030</v>
      </c>
      <c r="D321" t="s">
        <v>48</v>
      </c>
      <c r="E321" s="93">
        <v>5000</v>
      </c>
    </row>
    <row r="322" spans="1:5" ht="12.75">
      <c r="A322" s="22"/>
      <c r="B322" s="31"/>
      <c r="C322" s="6">
        <v>3040</v>
      </c>
      <c r="D322" s="2" t="s">
        <v>256</v>
      </c>
      <c r="E322" s="93">
        <v>2000</v>
      </c>
    </row>
    <row r="323" spans="1:4" ht="12.75">
      <c r="A323" s="22"/>
      <c r="B323" s="31"/>
      <c r="D323" s="2" t="s">
        <v>244</v>
      </c>
    </row>
    <row r="324" spans="1:5" ht="12.75">
      <c r="A324" s="22"/>
      <c r="B324" s="31"/>
      <c r="C324" s="6">
        <v>4110</v>
      </c>
      <c r="D324" t="s">
        <v>37</v>
      </c>
      <c r="E324" s="93">
        <v>500</v>
      </c>
    </row>
    <row r="325" spans="1:5" ht="12.75">
      <c r="A325" s="22"/>
      <c r="B325" s="31"/>
      <c r="C325" s="6">
        <v>4120</v>
      </c>
      <c r="D325" t="s">
        <v>475</v>
      </c>
      <c r="E325" s="93">
        <v>50</v>
      </c>
    </row>
    <row r="326" spans="1:5" ht="12.75">
      <c r="A326" s="22"/>
      <c r="B326" s="31"/>
      <c r="C326" s="6">
        <v>4170</v>
      </c>
      <c r="D326" t="s">
        <v>208</v>
      </c>
      <c r="E326" s="93">
        <v>8000</v>
      </c>
    </row>
    <row r="327" spans="1:5" ht="12.75">
      <c r="A327" s="22"/>
      <c r="B327" s="31"/>
      <c r="C327" s="6">
        <v>4190</v>
      </c>
      <c r="D327" t="s">
        <v>384</v>
      </c>
      <c r="E327" s="93">
        <v>10000</v>
      </c>
    </row>
    <row r="328" spans="1:5" ht="12.75">
      <c r="A328" s="22"/>
      <c r="B328" s="31"/>
      <c r="C328" s="6">
        <v>4210</v>
      </c>
      <c r="D328" s="2" t="s">
        <v>38</v>
      </c>
      <c r="E328" s="93">
        <v>10000</v>
      </c>
    </row>
    <row r="329" spans="1:5" ht="12.75">
      <c r="A329" s="22"/>
      <c r="B329" s="31"/>
      <c r="C329" s="6">
        <v>4220</v>
      </c>
      <c r="D329" s="2" t="s">
        <v>47</v>
      </c>
      <c r="E329" s="93">
        <v>5000</v>
      </c>
    </row>
    <row r="330" spans="1:5" ht="12.75">
      <c r="A330" s="22"/>
      <c r="B330" s="31"/>
      <c r="C330" s="3">
        <v>4300</v>
      </c>
      <c r="D330" s="13" t="s">
        <v>41</v>
      </c>
      <c r="E330" s="93">
        <v>35000</v>
      </c>
    </row>
    <row r="331" spans="1:5" ht="12.75">
      <c r="A331" s="31"/>
      <c r="B331" s="31"/>
      <c r="C331" s="3">
        <v>4430</v>
      </c>
      <c r="D331" s="46" t="s">
        <v>193</v>
      </c>
      <c r="E331" s="93">
        <v>1000</v>
      </c>
    </row>
    <row r="332" spans="1:5" ht="12.75">
      <c r="A332" s="31"/>
      <c r="B332" s="31"/>
      <c r="C332" s="3"/>
      <c r="D332" s="46"/>
      <c r="E332" s="86"/>
    </row>
    <row r="333" spans="1:5" ht="12.75">
      <c r="A333" s="31"/>
      <c r="B333" s="31"/>
      <c r="C333" s="3"/>
      <c r="D333" s="46"/>
      <c r="E333" s="86"/>
    </row>
    <row r="334" spans="1:5" ht="12.75">
      <c r="A334" s="31"/>
      <c r="B334" s="31"/>
      <c r="C334" s="3"/>
      <c r="D334" s="46"/>
      <c r="E334" s="86"/>
    </row>
    <row r="335" spans="1:5" ht="12.75">
      <c r="A335" s="31"/>
      <c r="B335" s="31"/>
      <c r="C335" s="3"/>
      <c r="D335" s="46"/>
      <c r="E335" s="86"/>
    </row>
    <row r="336" spans="1:5" ht="12.75">
      <c r="A336" s="31"/>
      <c r="B336" s="31"/>
      <c r="C336" s="3"/>
      <c r="D336" s="46"/>
      <c r="E336"/>
    </row>
    <row r="337" spans="1:5" s="56" customFormat="1" ht="12.75">
      <c r="A337" s="31"/>
      <c r="B337" s="31"/>
      <c r="C337" s="3"/>
      <c r="D337" s="46"/>
      <c r="E337"/>
    </row>
    <row r="338" spans="1:5" ht="12.75">
      <c r="A338" s="31"/>
      <c r="B338" s="31"/>
      <c r="C338" s="3"/>
      <c r="D338" s="46"/>
      <c r="E338"/>
    </row>
    <row r="339" spans="1:5" ht="12.75">
      <c r="A339" s="31"/>
      <c r="B339" s="31"/>
      <c r="C339" s="3"/>
      <c r="D339" s="46"/>
      <c r="E339"/>
    </row>
    <row r="340" spans="1:5" ht="12.75">
      <c r="A340" s="31"/>
      <c r="B340" s="31"/>
      <c r="C340" s="3"/>
      <c r="D340" s="46"/>
      <c r="E340"/>
    </row>
    <row r="341" spans="1:5" ht="12.75">
      <c r="A341" s="22"/>
      <c r="B341" s="31"/>
      <c r="D341" s="15" t="s">
        <v>24</v>
      </c>
      <c r="E341" s="103" t="s">
        <v>233</v>
      </c>
    </row>
    <row r="342" spans="1:5" ht="12.75">
      <c r="A342" s="22"/>
      <c r="B342" s="31"/>
      <c r="C342" s="3"/>
      <c r="D342" s="3" t="s">
        <v>367</v>
      </c>
      <c r="E342" s="75" t="s">
        <v>545</v>
      </c>
    </row>
    <row r="343" spans="1:5" ht="12.75">
      <c r="A343" s="22"/>
      <c r="B343" s="31"/>
      <c r="C343" s="3"/>
      <c r="D343" s="3"/>
      <c r="E343" s="75" t="s">
        <v>151</v>
      </c>
    </row>
    <row r="344" spans="1:5" ht="12.75">
      <c r="A344" s="22"/>
      <c r="B344" s="31"/>
      <c r="C344" s="3"/>
      <c r="D344" s="3"/>
      <c r="E344" s="75" t="s">
        <v>546</v>
      </c>
    </row>
    <row r="345" spans="1:5" ht="12.75">
      <c r="A345" s="28" t="s">
        <v>25</v>
      </c>
      <c r="B345" s="29" t="s">
        <v>26</v>
      </c>
      <c r="C345" s="1"/>
      <c r="D345" s="1" t="s">
        <v>27</v>
      </c>
      <c r="E345" s="94" t="s">
        <v>454</v>
      </c>
    </row>
    <row r="346" spans="1:5" ht="12.75">
      <c r="A346" s="23" t="s">
        <v>57</v>
      </c>
      <c r="B346" s="30"/>
      <c r="C346" s="12"/>
      <c r="D346" s="24" t="s">
        <v>69</v>
      </c>
      <c r="E346" s="104">
        <f>SUM(E347+E351+E355)</f>
        <v>220000</v>
      </c>
    </row>
    <row r="347" spans="1:5" ht="12.75">
      <c r="A347" s="22"/>
      <c r="B347" s="31" t="s">
        <v>68</v>
      </c>
      <c r="C347" s="3"/>
      <c r="D347" s="14" t="s">
        <v>33</v>
      </c>
      <c r="E347" s="101">
        <f>SUM(E348:E350)</f>
        <v>138000</v>
      </c>
    </row>
    <row r="348" spans="1:5" ht="12.75">
      <c r="A348" s="22"/>
      <c r="B348" s="31"/>
      <c r="C348" s="6">
        <v>4170</v>
      </c>
      <c r="D348" t="s">
        <v>208</v>
      </c>
      <c r="E348" s="101">
        <v>16500</v>
      </c>
    </row>
    <row r="349" spans="1:5" ht="12.75">
      <c r="A349" s="22"/>
      <c r="B349" s="31"/>
      <c r="C349" s="3">
        <v>4270</v>
      </c>
      <c r="D349" s="14" t="s">
        <v>40</v>
      </c>
      <c r="E349" s="101">
        <v>80500</v>
      </c>
    </row>
    <row r="350" spans="1:5" ht="12.75">
      <c r="A350" s="22"/>
      <c r="B350" s="31"/>
      <c r="C350" s="3">
        <v>4300</v>
      </c>
      <c r="D350" s="14" t="s">
        <v>41</v>
      </c>
      <c r="E350" s="101">
        <v>41000</v>
      </c>
    </row>
    <row r="351" spans="1:5" ht="12.75">
      <c r="A351" s="22"/>
      <c r="B351" s="31" t="s">
        <v>129</v>
      </c>
      <c r="C351" s="3"/>
      <c r="D351" s="14" t="s">
        <v>130</v>
      </c>
      <c r="E351" s="101">
        <f>SUM(E352:E354)</f>
        <v>77000</v>
      </c>
    </row>
    <row r="352" spans="1:5" ht="12.75">
      <c r="A352" s="22"/>
      <c r="B352" s="31"/>
      <c r="C352" s="6">
        <v>4170</v>
      </c>
      <c r="D352" t="s">
        <v>208</v>
      </c>
      <c r="E352" s="101">
        <v>7000</v>
      </c>
    </row>
    <row r="353" spans="1:5" ht="12.75">
      <c r="A353" s="22"/>
      <c r="B353" s="31"/>
      <c r="C353" s="3">
        <v>4270</v>
      </c>
      <c r="D353" s="14" t="s">
        <v>40</v>
      </c>
      <c r="E353" s="101">
        <v>59000</v>
      </c>
    </row>
    <row r="354" spans="1:5" ht="12.75">
      <c r="A354" s="22"/>
      <c r="B354" s="31"/>
      <c r="C354" s="3">
        <v>4300</v>
      </c>
      <c r="D354" s="14" t="s">
        <v>41</v>
      </c>
      <c r="E354" s="101">
        <v>11000</v>
      </c>
    </row>
    <row r="355" spans="1:5" ht="12.75">
      <c r="A355" s="22"/>
      <c r="B355" s="31" t="s">
        <v>133</v>
      </c>
      <c r="C355" s="3"/>
      <c r="D355" s="14" t="s">
        <v>121</v>
      </c>
      <c r="E355" s="101">
        <f>SUM(E356:E357)</f>
        <v>5000</v>
      </c>
    </row>
    <row r="356" spans="1:5" ht="12.75">
      <c r="A356" s="22"/>
      <c r="B356" s="31"/>
      <c r="C356" s="3">
        <v>4270</v>
      </c>
      <c r="D356" s="14" t="s">
        <v>40</v>
      </c>
      <c r="E356" s="101">
        <v>3950</v>
      </c>
    </row>
    <row r="357" spans="1:5" ht="12.75">
      <c r="A357" s="22"/>
      <c r="B357" s="31"/>
      <c r="C357" s="3">
        <v>4300</v>
      </c>
      <c r="D357" s="14" t="s">
        <v>41</v>
      </c>
      <c r="E357" s="101">
        <v>1050</v>
      </c>
    </row>
    <row r="358" spans="1:5" ht="12.75">
      <c r="A358" s="22"/>
      <c r="B358" s="31"/>
      <c r="C358" s="3"/>
      <c r="D358" s="14"/>
      <c r="E358" s="101"/>
    </row>
    <row r="359" spans="1:5" ht="12.75">
      <c r="A359" s="23" t="s">
        <v>55</v>
      </c>
      <c r="B359" s="30"/>
      <c r="C359" s="12"/>
      <c r="D359" s="24" t="s">
        <v>28</v>
      </c>
      <c r="E359" s="100">
        <f>E360</f>
        <v>2500</v>
      </c>
    </row>
    <row r="360" spans="1:5" ht="12.75">
      <c r="A360" s="122"/>
      <c r="B360" s="111" t="s">
        <v>56</v>
      </c>
      <c r="C360" s="112"/>
      <c r="D360" s="114" t="s">
        <v>29</v>
      </c>
      <c r="E360" s="101">
        <f>E361</f>
        <v>2500</v>
      </c>
    </row>
    <row r="361" spans="1:5" ht="12.75">
      <c r="A361" s="22"/>
      <c r="B361" s="31"/>
      <c r="C361" s="3">
        <v>4390</v>
      </c>
      <c r="D361" s="14" t="s">
        <v>242</v>
      </c>
      <c r="E361" s="101">
        <v>2500</v>
      </c>
    </row>
    <row r="362" spans="1:5" ht="12.75">
      <c r="A362" s="22"/>
      <c r="B362" s="31"/>
      <c r="C362" s="3"/>
      <c r="D362" s="14" t="s">
        <v>243</v>
      </c>
      <c r="E362" s="101"/>
    </row>
    <row r="363" spans="1:5" ht="12.75">
      <c r="A363" s="22"/>
      <c r="B363" s="31"/>
      <c r="C363" s="3"/>
      <c r="D363" s="14"/>
      <c r="E363" s="101"/>
    </row>
    <row r="364" spans="1:5" ht="12.75">
      <c r="A364" s="23" t="s">
        <v>131</v>
      </c>
      <c r="B364" s="30"/>
      <c r="C364" s="12"/>
      <c r="D364" s="24" t="s">
        <v>132</v>
      </c>
      <c r="E364" s="104">
        <f>E370+E365+E368</f>
        <v>272150</v>
      </c>
    </row>
    <row r="365" spans="1:5" s="72" customFormat="1" ht="12.75">
      <c r="A365" s="122"/>
      <c r="B365" s="111" t="s">
        <v>368</v>
      </c>
      <c r="C365" s="112"/>
      <c r="D365" s="71" t="s">
        <v>369</v>
      </c>
      <c r="E365" s="105">
        <f>SUM(E366:E367)</f>
        <v>254000</v>
      </c>
    </row>
    <row r="366" spans="1:5" ht="12.75">
      <c r="A366" s="23"/>
      <c r="B366" s="30"/>
      <c r="C366" s="3">
        <v>4300</v>
      </c>
      <c r="D366" s="14" t="s">
        <v>41</v>
      </c>
      <c r="E366" s="105">
        <v>250000</v>
      </c>
    </row>
    <row r="367" spans="1:5" ht="12.75">
      <c r="A367" s="23"/>
      <c r="B367" s="30"/>
      <c r="C367" s="6">
        <v>4530</v>
      </c>
      <c r="D367" t="s">
        <v>229</v>
      </c>
      <c r="E367" s="105">
        <v>4000</v>
      </c>
    </row>
    <row r="368" spans="1:5" ht="12.75">
      <c r="A368" s="23"/>
      <c r="B368" s="111" t="s">
        <v>368</v>
      </c>
      <c r="C368" s="112"/>
      <c r="D368" s="14" t="s">
        <v>493</v>
      </c>
      <c r="E368" s="105">
        <f>E369</f>
        <v>13150</v>
      </c>
    </row>
    <row r="369" spans="1:5" ht="12.75">
      <c r="A369" s="23"/>
      <c r="B369" s="30"/>
      <c r="C369" s="3">
        <v>4300</v>
      </c>
      <c r="D369" s="14" t="s">
        <v>41</v>
      </c>
      <c r="E369" s="105">
        <v>13150</v>
      </c>
    </row>
    <row r="370" spans="1:5" ht="12.75">
      <c r="A370" s="22"/>
      <c r="B370" s="31" t="s">
        <v>156</v>
      </c>
      <c r="C370" s="3"/>
      <c r="D370" s="14" t="s">
        <v>1</v>
      </c>
      <c r="E370" s="101">
        <f>SUM(E371:E371)</f>
        <v>5000</v>
      </c>
    </row>
    <row r="371" spans="1:5" ht="12.75">
      <c r="A371" s="22"/>
      <c r="B371" s="31"/>
      <c r="C371" s="3">
        <v>4300</v>
      </c>
      <c r="D371" s="14" t="s">
        <v>41</v>
      </c>
      <c r="E371" s="101">
        <v>5000</v>
      </c>
    </row>
    <row r="372" spans="1:5" ht="12.75">
      <c r="A372" s="23" t="s">
        <v>58</v>
      </c>
      <c r="B372" s="30"/>
      <c r="C372" s="12"/>
      <c r="D372" s="39" t="s">
        <v>154</v>
      </c>
      <c r="E372" s="100">
        <f>E373</f>
        <v>585600</v>
      </c>
    </row>
    <row r="373" spans="1:5" ht="12.75">
      <c r="A373" s="31"/>
      <c r="B373" s="31" t="s">
        <v>63</v>
      </c>
      <c r="D373" t="s">
        <v>333</v>
      </c>
      <c r="E373" s="101">
        <f>E374</f>
        <v>585600</v>
      </c>
    </row>
    <row r="374" spans="1:5" ht="12.75">
      <c r="A374" s="31"/>
      <c r="B374" s="31"/>
      <c r="C374" s="6">
        <v>4300</v>
      </c>
      <c r="D374" t="s">
        <v>41</v>
      </c>
      <c r="E374" s="101">
        <v>585600</v>
      </c>
    </row>
    <row r="375" spans="1:5" ht="12.75">
      <c r="A375" s="23" t="s">
        <v>59</v>
      </c>
      <c r="B375" s="30"/>
      <c r="C375" s="12"/>
      <c r="D375" s="39" t="s">
        <v>70</v>
      </c>
      <c r="E375" s="96">
        <f>E378+E381+E391+E399+E404+E376+E386+E402</f>
        <v>5317702</v>
      </c>
    </row>
    <row r="376" spans="1:5" s="72" customFormat="1" ht="12.75">
      <c r="A376" s="122"/>
      <c r="B376" s="111" t="s">
        <v>430</v>
      </c>
      <c r="C376" s="112"/>
      <c r="D376" s="13" t="s">
        <v>431</v>
      </c>
      <c r="E376" s="106">
        <f>E377</f>
        <v>10000</v>
      </c>
    </row>
    <row r="377" spans="1:5" ht="12.75">
      <c r="A377" s="23"/>
      <c r="B377" s="30"/>
      <c r="C377" s="3">
        <v>4510</v>
      </c>
      <c r="D377" s="18" t="s">
        <v>214</v>
      </c>
      <c r="E377" s="106">
        <v>10000</v>
      </c>
    </row>
    <row r="378" spans="1:5" ht="12.75">
      <c r="A378" s="22"/>
      <c r="B378" s="31" t="s">
        <v>71</v>
      </c>
      <c r="C378" s="3"/>
      <c r="D378" s="13" t="s">
        <v>72</v>
      </c>
      <c r="E378" s="97">
        <f>SUM(E379:E380)</f>
        <v>1976014</v>
      </c>
    </row>
    <row r="379" spans="1:6" ht="12.75">
      <c r="A379" s="22"/>
      <c r="B379" s="31"/>
      <c r="C379" s="3">
        <v>4270</v>
      </c>
      <c r="D379" s="14" t="s">
        <v>40</v>
      </c>
      <c r="E379" s="97">
        <v>5000</v>
      </c>
      <c r="F379" s="4"/>
    </row>
    <row r="380" spans="1:6" ht="12.75">
      <c r="A380" s="22"/>
      <c r="B380" s="31"/>
      <c r="C380" s="3">
        <v>4300</v>
      </c>
      <c r="D380" s="13" t="s">
        <v>41</v>
      </c>
      <c r="E380" s="97">
        <v>1971014</v>
      </c>
      <c r="F380" s="4"/>
    </row>
    <row r="381" spans="1:6" ht="12.75">
      <c r="A381" s="22"/>
      <c r="B381" s="31" t="s">
        <v>73</v>
      </c>
      <c r="C381" s="3"/>
      <c r="D381" s="13" t="s">
        <v>74</v>
      </c>
      <c r="E381" s="93">
        <f>SUM(E382:E385)</f>
        <v>602000</v>
      </c>
      <c r="F381" s="4"/>
    </row>
    <row r="382" spans="1:5" ht="12.75">
      <c r="A382" s="22"/>
      <c r="B382" s="31"/>
      <c r="C382" s="6">
        <v>4210</v>
      </c>
      <c r="D382" s="2" t="s">
        <v>38</v>
      </c>
      <c r="E382" s="93">
        <v>85000</v>
      </c>
    </row>
    <row r="383" spans="1:5" ht="12.75">
      <c r="A383" s="22"/>
      <c r="B383" s="31"/>
      <c r="C383" s="3">
        <v>4260</v>
      </c>
      <c r="D383" s="13" t="s">
        <v>39</v>
      </c>
      <c r="E383" s="93">
        <v>20000</v>
      </c>
    </row>
    <row r="384" spans="1:5" ht="12.75">
      <c r="A384" s="22"/>
      <c r="B384" s="31"/>
      <c r="C384" s="3">
        <v>4270</v>
      </c>
      <c r="D384" s="14" t="s">
        <v>40</v>
      </c>
      <c r="E384" s="93">
        <v>12300</v>
      </c>
    </row>
    <row r="385" spans="1:5" ht="12.75">
      <c r="A385" s="22"/>
      <c r="B385" s="31"/>
      <c r="C385" s="3">
        <v>4300</v>
      </c>
      <c r="D385" s="13" t="s">
        <v>41</v>
      </c>
      <c r="E385" s="93">
        <v>484700</v>
      </c>
    </row>
    <row r="386" spans="1:5" ht="12.75">
      <c r="A386" s="22"/>
      <c r="B386" s="18" t="s">
        <v>476</v>
      </c>
      <c r="D386" t="s">
        <v>477</v>
      </c>
      <c r="E386" s="93">
        <f>E387</f>
        <v>120000</v>
      </c>
    </row>
    <row r="387" spans="1:5" ht="12.75">
      <c r="A387" s="22"/>
      <c r="B387" s="18"/>
      <c r="C387" s="6">
        <v>6230</v>
      </c>
      <c r="D387" t="s">
        <v>446</v>
      </c>
      <c r="E387" s="93">
        <v>120000</v>
      </c>
    </row>
    <row r="388" spans="1:4" ht="12.75">
      <c r="A388" s="22"/>
      <c r="B388" s="18"/>
      <c r="C388" s="3"/>
      <c r="D388" s="46" t="s">
        <v>447</v>
      </c>
    </row>
    <row r="389" spans="1:4" ht="12.75">
      <c r="A389" s="22"/>
      <c r="B389" s="18"/>
      <c r="C389" s="3"/>
      <c r="D389" s="46" t="s">
        <v>478</v>
      </c>
    </row>
    <row r="390" spans="1:4" ht="12.75">
      <c r="A390" s="22"/>
      <c r="B390" s="18"/>
      <c r="C390" s="3"/>
      <c r="D390" s="14" t="s">
        <v>236</v>
      </c>
    </row>
    <row r="391" spans="1:5" ht="12.75">
      <c r="A391" s="27"/>
      <c r="B391" s="31" t="s">
        <v>75</v>
      </c>
      <c r="C391" s="3"/>
      <c r="D391" s="13" t="s">
        <v>76</v>
      </c>
      <c r="E391" s="93">
        <f>SUM(E392:E398)</f>
        <v>275490</v>
      </c>
    </row>
    <row r="392" spans="1:5" ht="12.75">
      <c r="A392" s="27"/>
      <c r="B392" s="31"/>
      <c r="C392" s="6">
        <v>2360</v>
      </c>
      <c r="D392" t="s">
        <v>307</v>
      </c>
      <c r="E392" s="93">
        <v>1000</v>
      </c>
    </row>
    <row r="393" spans="1:4" ht="12.75">
      <c r="A393" s="27"/>
      <c r="B393" s="31"/>
      <c r="D393" t="s">
        <v>308</v>
      </c>
    </row>
    <row r="394" spans="1:4" ht="12.75">
      <c r="A394" s="27"/>
      <c r="B394" s="31"/>
      <c r="D394" t="s">
        <v>309</v>
      </c>
    </row>
    <row r="395" spans="1:4" ht="12.75">
      <c r="A395" s="27"/>
      <c r="B395" s="31"/>
      <c r="D395" t="s">
        <v>310</v>
      </c>
    </row>
    <row r="396" spans="1:4" ht="12.75">
      <c r="A396" s="27"/>
      <c r="B396" s="31"/>
      <c r="D396" t="s">
        <v>311</v>
      </c>
    </row>
    <row r="397" spans="1:5" ht="12.75">
      <c r="A397" s="27"/>
      <c r="B397" s="31"/>
      <c r="C397" s="6">
        <v>4220</v>
      </c>
      <c r="D397" s="2" t="s">
        <v>47</v>
      </c>
      <c r="E397" s="93">
        <v>1500</v>
      </c>
    </row>
    <row r="398" spans="1:5" ht="12.75">
      <c r="A398" s="27"/>
      <c r="B398" s="31"/>
      <c r="C398" s="3">
        <v>4300</v>
      </c>
      <c r="D398" s="13" t="s">
        <v>77</v>
      </c>
      <c r="E398" s="93">
        <v>272990</v>
      </c>
    </row>
    <row r="399" spans="1:5" ht="12.75">
      <c r="A399" s="27"/>
      <c r="B399" s="31" t="s">
        <v>78</v>
      </c>
      <c r="C399" s="3"/>
      <c r="D399" s="13" t="s">
        <v>79</v>
      </c>
      <c r="E399" s="93">
        <f>SUM(E400:E401)</f>
        <v>2275578</v>
      </c>
    </row>
    <row r="400" spans="1:5" ht="12.75">
      <c r="A400" s="22"/>
      <c r="B400" s="18"/>
      <c r="C400" s="3">
        <v>4260</v>
      </c>
      <c r="D400" s="13" t="s">
        <v>39</v>
      </c>
      <c r="E400" s="93">
        <v>1135578</v>
      </c>
    </row>
    <row r="401" spans="1:5" ht="12.75">
      <c r="A401" s="22"/>
      <c r="B401" s="18"/>
      <c r="C401" s="3">
        <v>4300</v>
      </c>
      <c r="D401" s="13" t="s">
        <v>41</v>
      </c>
      <c r="E401" s="93">
        <v>1140000</v>
      </c>
    </row>
    <row r="402" spans="1:5" ht="12.75">
      <c r="A402" s="31"/>
      <c r="B402" s="18" t="s">
        <v>520</v>
      </c>
      <c r="C402" s="3"/>
      <c r="D402" s="46" t="s">
        <v>521</v>
      </c>
      <c r="E402" s="93">
        <f>E403</f>
        <v>10000</v>
      </c>
    </row>
    <row r="403" spans="1:5" ht="12.75">
      <c r="A403" s="31"/>
      <c r="B403" s="18"/>
      <c r="C403" s="3">
        <v>4300</v>
      </c>
      <c r="D403" s="13" t="s">
        <v>77</v>
      </c>
      <c r="E403" s="93">
        <v>10000</v>
      </c>
    </row>
    <row r="404" spans="1:5" ht="12.75">
      <c r="A404" s="63"/>
      <c r="B404" s="60" t="s">
        <v>249</v>
      </c>
      <c r="C404" s="61"/>
      <c r="D404" s="51" t="s">
        <v>1</v>
      </c>
      <c r="E404" s="93">
        <f>SUM(E405:E408)</f>
        <v>48620</v>
      </c>
    </row>
    <row r="405" spans="1:5" ht="12.75">
      <c r="A405" s="63"/>
      <c r="B405" s="60"/>
      <c r="C405" s="3">
        <v>4270</v>
      </c>
      <c r="D405" s="14" t="s">
        <v>40</v>
      </c>
      <c r="E405" s="93">
        <v>3000</v>
      </c>
    </row>
    <row r="406" spans="1:5" ht="12.75">
      <c r="A406" s="63"/>
      <c r="B406" s="60"/>
      <c r="C406" s="3">
        <v>4300</v>
      </c>
      <c r="D406" s="13" t="s">
        <v>41</v>
      </c>
      <c r="E406" s="93">
        <v>45000</v>
      </c>
    </row>
    <row r="407" spans="1:5" ht="12.75">
      <c r="A407" s="63"/>
      <c r="B407" s="60"/>
      <c r="C407" s="3">
        <v>4510</v>
      </c>
      <c r="D407" s="46" t="s">
        <v>214</v>
      </c>
      <c r="E407" s="93">
        <v>181</v>
      </c>
    </row>
    <row r="408" spans="1:5" ht="12.75">
      <c r="A408" s="31"/>
      <c r="B408" s="18"/>
      <c r="C408" s="6">
        <v>4520</v>
      </c>
      <c r="D408" t="s">
        <v>412</v>
      </c>
      <c r="E408" s="93">
        <v>439</v>
      </c>
    </row>
    <row r="409" spans="1:4" ht="12.75">
      <c r="A409" s="31"/>
      <c r="B409" s="18"/>
      <c r="D409" t="s">
        <v>220</v>
      </c>
    </row>
    <row r="410" spans="1:5" ht="12.75">
      <c r="A410" s="23" t="s">
        <v>59</v>
      </c>
      <c r="B410" s="30"/>
      <c r="C410" s="12"/>
      <c r="D410" s="39" t="s">
        <v>70</v>
      </c>
      <c r="E410" s="98">
        <f>E411</f>
        <v>7138328</v>
      </c>
    </row>
    <row r="411" spans="1:5" ht="12.75">
      <c r="A411" s="31"/>
      <c r="B411" s="60" t="s">
        <v>302</v>
      </c>
      <c r="C411" s="61"/>
      <c r="D411" s="13" t="s">
        <v>334</v>
      </c>
      <c r="E411" s="106">
        <f>SUM(E412:E416)</f>
        <v>7138328</v>
      </c>
    </row>
    <row r="412" spans="1:5" ht="12.75">
      <c r="A412" s="31"/>
      <c r="B412" s="60"/>
      <c r="C412" s="6">
        <v>4170</v>
      </c>
      <c r="D412" t="s">
        <v>208</v>
      </c>
      <c r="E412" s="106">
        <v>15300</v>
      </c>
    </row>
    <row r="413" spans="1:5" ht="12.75">
      <c r="A413" s="31"/>
      <c r="B413" s="60"/>
      <c r="C413" s="6">
        <v>4210</v>
      </c>
      <c r="D413" s="2" t="s">
        <v>38</v>
      </c>
      <c r="E413" s="106">
        <v>5000</v>
      </c>
    </row>
    <row r="414" spans="1:5" ht="12.75">
      <c r="A414" s="31"/>
      <c r="B414" s="30"/>
      <c r="C414" s="6">
        <v>4300</v>
      </c>
      <c r="D414" t="s">
        <v>41</v>
      </c>
      <c r="E414" s="106">
        <v>7115628</v>
      </c>
    </row>
    <row r="415" spans="1:5" ht="12.75">
      <c r="A415" s="31"/>
      <c r="B415" s="30"/>
      <c r="C415" s="3">
        <v>4610</v>
      </c>
      <c r="D415" s="14" t="s">
        <v>248</v>
      </c>
      <c r="E415" s="106">
        <v>400</v>
      </c>
    </row>
    <row r="416" spans="1:5" ht="12.75">
      <c r="A416" s="31"/>
      <c r="B416" s="18"/>
      <c r="C416" s="6">
        <v>4700</v>
      </c>
      <c r="D416" t="s">
        <v>225</v>
      </c>
      <c r="E416" s="93">
        <v>2000</v>
      </c>
    </row>
    <row r="417" spans="1:4" ht="12.75">
      <c r="A417" s="31"/>
      <c r="B417" s="18"/>
      <c r="D417" t="s">
        <v>226</v>
      </c>
    </row>
    <row r="418" spans="1:5" ht="12.75">
      <c r="A418" s="23" t="s">
        <v>60</v>
      </c>
      <c r="B418" s="30"/>
      <c r="C418" s="12"/>
      <c r="D418" s="39" t="s">
        <v>51</v>
      </c>
      <c r="E418" s="98">
        <f>E422+E419</f>
        <v>9300</v>
      </c>
    </row>
    <row r="419" spans="1:5" s="72" customFormat="1" ht="12.75">
      <c r="A419" s="111"/>
      <c r="B419" s="111" t="s">
        <v>510</v>
      </c>
      <c r="C419" s="112"/>
      <c r="D419" s="114" t="s">
        <v>511</v>
      </c>
      <c r="E419" s="106">
        <f>SUM(E420:E421)</f>
        <v>4500</v>
      </c>
    </row>
    <row r="420" spans="1:5" s="72" customFormat="1" ht="12.75">
      <c r="A420" s="111"/>
      <c r="B420" s="111"/>
      <c r="C420" s="6">
        <v>4170</v>
      </c>
      <c r="D420" t="s">
        <v>208</v>
      </c>
      <c r="E420" s="106">
        <v>4500</v>
      </c>
    </row>
    <row r="421" spans="1:5" ht="12.75">
      <c r="A421" s="30"/>
      <c r="B421" s="30"/>
      <c r="C421" s="6">
        <v>4300</v>
      </c>
      <c r="D421" t="s">
        <v>41</v>
      </c>
      <c r="E421" s="106">
        <v>0</v>
      </c>
    </row>
    <row r="422" spans="1:5" ht="12.75">
      <c r="A422" s="31"/>
      <c r="B422" s="18" t="s">
        <v>396</v>
      </c>
      <c r="D422" t="s">
        <v>397</v>
      </c>
      <c r="E422" s="93">
        <f>SUM(E423:E424)</f>
        <v>4800</v>
      </c>
    </row>
    <row r="423" spans="1:4" ht="12.75">
      <c r="A423" s="31"/>
      <c r="B423" s="18"/>
      <c r="D423" t="s">
        <v>398</v>
      </c>
    </row>
    <row r="424" spans="1:5" ht="12.75">
      <c r="A424" s="31"/>
      <c r="B424" s="18"/>
      <c r="C424" s="6">
        <v>4300</v>
      </c>
      <c r="D424" t="s">
        <v>41</v>
      </c>
      <c r="E424" s="93">
        <v>4800</v>
      </c>
    </row>
    <row r="425" spans="1:2" ht="12.75">
      <c r="A425" s="31"/>
      <c r="B425" s="18"/>
    </row>
    <row r="426" spans="1:2" ht="12.75">
      <c r="A426" s="31"/>
      <c r="B426" s="18"/>
    </row>
    <row r="427" spans="1:2" ht="12.75">
      <c r="A427" s="31"/>
      <c r="B427" s="18"/>
    </row>
    <row r="428" spans="1:2" ht="12.75">
      <c r="A428" s="31"/>
      <c r="B428" s="18"/>
    </row>
    <row r="429" spans="1:4" ht="12.75">
      <c r="A429" s="22"/>
      <c r="B429" s="18"/>
      <c r="C429" s="3"/>
      <c r="D429" s="14"/>
    </row>
    <row r="430" spans="1:4" ht="12.75">
      <c r="A430" s="22"/>
      <c r="B430" s="18"/>
      <c r="C430" s="3"/>
      <c r="D430" s="14"/>
    </row>
    <row r="431" spans="1:5" ht="12.75">
      <c r="A431" s="31"/>
      <c r="B431" s="31"/>
      <c r="C431" s="3"/>
      <c r="D431" s="12" t="s">
        <v>24</v>
      </c>
      <c r="E431" s="103" t="s">
        <v>233</v>
      </c>
    </row>
    <row r="432" spans="1:5" ht="12.75">
      <c r="A432" s="22"/>
      <c r="B432" s="31"/>
      <c r="C432" s="3"/>
      <c r="D432" s="3" t="s">
        <v>194</v>
      </c>
      <c r="E432" s="75" t="s">
        <v>545</v>
      </c>
    </row>
    <row r="433" spans="1:5" ht="12.75">
      <c r="A433" s="22"/>
      <c r="B433" s="31"/>
      <c r="C433" s="3"/>
      <c r="D433" s="3"/>
      <c r="E433" s="75" t="s">
        <v>151</v>
      </c>
    </row>
    <row r="434" spans="1:5" ht="12.75">
      <c r="A434" s="22"/>
      <c r="B434" s="31"/>
      <c r="C434" s="3"/>
      <c r="D434" s="3"/>
      <c r="E434" s="75" t="s">
        <v>546</v>
      </c>
    </row>
    <row r="435" spans="1:5" ht="12.75">
      <c r="A435" s="28" t="s">
        <v>25</v>
      </c>
      <c r="B435" s="29" t="s">
        <v>26</v>
      </c>
      <c r="C435" s="1"/>
      <c r="D435" s="1" t="s">
        <v>27</v>
      </c>
      <c r="E435" s="94" t="s">
        <v>454</v>
      </c>
    </row>
    <row r="436" spans="1:5" ht="12.75">
      <c r="A436" s="30" t="s">
        <v>185</v>
      </c>
      <c r="B436" s="30"/>
      <c r="C436" s="7"/>
      <c r="D436" s="5" t="s">
        <v>274</v>
      </c>
      <c r="E436" s="96">
        <f>+E437+E439</f>
        <v>703960</v>
      </c>
    </row>
    <row r="437" spans="1:5" ht="12.75">
      <c r="A437" s="27"/>
      <c r="B437" s="53" t="s">
        <v>186</v>
      </c>
      <c r="C437" s="54"/>
      <c r="D437" s="68" t="s">
        <v>31</v>
      </c>
      <c r="E437" s="98">
        <f>E438</f>
        <v>700000</v>
      </c>
    </row>
    <row r="438" spans="1:5" ht="12.75">
      <c r="A438" s="31"/>
      <c r="B438" s="31"/>
      <c r="C438" s="3">
        <v>3110</v>
      </c>
      <c r="D438" s="14" t="s">
        <v>49</v>
      </c>
      <c r="E438" s="93">
        <v>700000</v>
      </c>
    </row>
    <row r="439" spans="1:5" ht="12.75">
      <c r="A439" s="31"/>
      <c r="B439" s="53" t="s">
        <v>186</v>
      </c>
      <c r="C439" s="54"/>
      <c r="D439" s="68" t="s">
        <v>494</v>
      </c>
      <c r="E439" s="93">
        <f>SUM(E440:E441)</f>
        <v>3960</v>
      </c>
    </row>
    <row r="440" spans="1:5" ht="12.75">
      <c r="A440" s="31"/>
      <c r="B440" s="31"/>
      <c r="C440" s="3">
        <v>3110</v>
      </c>
      <c r="D440" s="14" t="s">
        <v>49</v>
      </c>
      <c r="E440" s="93">
        <v>3881</v>
      </c>
    </row>
    <row r="441" spans="1:5" ht="12.75">
      <c r="A441" s="31"/>
      <c r="B441" s="31"/>
      <c r="C441" s="6">
        <v>4210</v>
      </c>
      <c r="D441" s="2" t="s">
        <v>38</v>
      </c>
      <c r="E441" s="93">
        <v>79</v>
      </c>
    </row>
    <row r="442" spans="1:2" ht="12.75">
      <c r="A442" s="31"/>
      <c r="B442" s="31"/>
    </row>
    <row r="443" spans="1:5" s="56" customFormat="1" ht="12.75">
      <c r="A443" s="53" t="s">
        <v>399</v>
      </c>
      <c r="B443" s="53"/>
      <c r="C443" s="57"/>
      <c r="D443" s="56" t="s">
        <v>400</v>
      </c>
      <c r="E443" s="98">
        <f>E444+E471+E520+E514</f>
        <v>29690879.65</v>
      </c>
    </row>
    <row r="444" spans="1:5" s="56" customFormat="1" ht="12.75">
      <c r="A444" s="53"/>
      <c r="B444" s="53" t="s">
        <v>406</v>
      </c>
      <c r="C444" s="57"/>
      <c r="D444" s="56" t="s">
        <v>392</v>
      </c>
      <c r="E444" s="98">
        <f>E445+E461</f>
        <v>22187320</v>
      </c>
    </row>
    <row r="445" spans="1:5" s="56" customFormat="1" ht="12.75">
      <c r="A445" s="53"/>
      <c r="B445" s="53"/>
      <c r="C445" s="57"/>
      <c r="D445" s="66" t="s">
        <v>276</v>
      </c>
      <c r="E445" s="98">
        <f>SUM(E446:E460)</f>
        <v>22155320</v>
      </c>
    </row>
    <row r="446" spans="1:5" s="56" customFormat="1" ht="12.75">
      <c r="A446" s="53"/>
      <c r="B446" s="53"/>
      <c r="C446" s="6">
        <v>3020</v>
      </c>
      <c r="D446" t="s">
        <v>405</v>
      </c>
      <c r="E446" s="106">
        <v>1000</v>
      </c>
    </row>
    <row r="447" spans="1:5" ht="12.75">
      <c r="A447" s="31"/>
      <c r="B447" s="31"/>
      <c r="C447" s="3">
        <v>3110</v>
      </c>
      <c r="D447" s="14" t="s">
        <v>49</v>
      </c>
      <c r="E447" s="93">
        <v>21967000</v>
      </c>
    </row>
    <row r="448" spans="1:5" ht="12.75">
      <c r="A448" s="31"/>
      <c r="B448" s="31"/>
      <c r="C448" s="6">
        <v>4010</v>
      </c>
      <c r="D448" t="s">
        <v>35</v>
      </c>
      <c r="E448" s="93">
        <v>127454</v>
      </c>
    </row>
    <row r="449" spans="1:5" ht="12.75">
      <c r="A449" s="31"/>
      <c r="B449" s="31"/>
      <c r="C449" s="6">
        <v>4040</v>
      </c>
      <c r="D449" t="s">
        <v>36</v>
      </c>
      <c r="E449" s="93">
        <v>6084</v>
      </c>
    </row>
    <row r="450" spans="1:5" ht="12.75">
      <c r="A450" s="31"/>
      <c r="B450" s="31"/>
      <c r="C450" s="6">
        <v>4110</v>
      </c>
      <c r="D450" t="s">
        <v>37</v>
      </c>
      <c r="E450" s="93">
        <v>24295</v>
      </c>
    </row>
    <row r="451" spans="1:5" ht="12.75">
      <c r="A451" s="31"/>
      <c r="B451" s="31"/>
      <c r="C451" s="6">
        <v>4120</v>
      </c>
      <c r="D451" t="s">
        <v>475</v>
      </c>
      <c r="E451" s="93">
        <v>3460</v>
      </c>
    </row>
    <row r="452" spans="1:5" ht="12.75">
      <c r="A452" s="31"/>
      <c r="B452" s="31"/>
      <c r="C452" s="6">
        <v>4170</v>
      </c>
      <c r="D452" t="s">
        <v>208</v>
      </c>
      <c r="E452" s="93">
        <v>1500</v>
      </c>
    </row>
    <row r="453" spans="1:5" ht="12.75">
      <c r="A453" s="31"/>
      <c r="B453" s="31"/>
      <c r="C453" s="6">
        <v>4210</v>
      </c>
      <c r="D453" s="2" t="s">
        <v>38</v>
      </c>
      <c r="E453" s="93">
        <v>5000</v>
      </c>
    </row>
    <row r="454" spans="1:5" ht="12.75">
      <c r="A454" s="31"/>
      <c r="B454" s="31"/>
      <c r="C454" s="6">
        <v>4260</v>
      </c>
      <c r="D454" s="2" t="s">
        <v>39</v>
      </c>
      <c r="E454" s="93">
        <v>2000</v>
      </c>
    </row>
    <row r="455" spans="1:5" ht="12.75">
      <c r="A455" s="31"/>
      <c r="B455" s="31"/>
      <c r="C455" s="3">
        <v>4270</v>
      </c>
      <c r="D455" s="13" t="s">
        <v>245</v>
      </c>
      <c r="E455" s="93">
        <v>1000</v>
      </c>
    </row>
    <row r="456" spans="1:5" ht="12.75">
      <c r="A456" s="31"/>
      <c r="B456" s="31"/>
      <c r="C456" s="3">
        <v>4300</v>
      </c>
      <c r="D456" s="13" t="s">
        <v>127</v>
      </c>
      <c r="E456" s="93">
        <v>6000</v>
      </c>
    </row>
    <row r="457" spans="1:5" ht="12.75">
      <c r="A457" s="31"/>
      <c r="B457" s="31"/>
      <c r="C457" s="6">
        <v>4440</v>
      </c>
      <c r="D457" t="s">
        <v>65</v>
      </c>
      <c r="E457" s="93">
        <v>8527</v>
      </c>
    </row>
    <row r="458" spans="1:5" ht="12.75">
      <c r="A458" s="31"/>
      <c r="B458" s="31"/>
      <c r="C458" s="6">
        <v>4700</v>
      </c>
      <c r="D458" t="s">
        <v>225</v>
      </c>
      <c r="E458" s="93">
        <v>1000</v>
      </c>
    </row>
    <row r="459" spans="1:4" ht="12.75">
      <c r="A459" s="31"/>
      <c r="B459" s="31"/>
      <c r="D459" t="s">
        <v>232</v>
      </c>
    </row>
    <row r="460" spans="1:5" ht="12.75">
      <c r="A460" s="31"/>
      <c r="B460" s="31"/>
      <c r="C460" s="6">
        <v>4710</v>
      </c>
      <c r="D460" t="s">
        <v>457</v>
      </c>
      <c r="E460" s="93">
        <v>1000</v>
      </c>
    </row>
    <row r="461" spans="1:5" ht="12.75">
      <c r="A461" s="31"/>
      <c r="B461" s="31"/>
      <c r="C461" s="3"/>
      <c r="D461" s="66" t="s">
        <v>278</v>
      </c>
      <c r="E461" s="98">
        <f>SUM(E462:E467)</f>
        <v>32000</v>
      </c>
    </row>
    <row r="462" spans="1:5" ht="12.75">
      <c r="A462" s="31"/>
      <c r="B462" s="31"/>
      <c r="C462" s="3">
        <v>2910</v>
      </c>
      <c r="D462" s="14" t="s">
        <v>291</v>
      </c>
      <c r="E462" s="93">
        <v>29900</v>
      </c>
    </row>
    <row r="463" spans="1:4" ht="12.75">
      <c r="A463" s="31"/>
      <c r="B463" s="31"/>
      <c r="C463" s="3"/>
      <c r="D463" s="14" t="s">
        <v>292</v>
      </c>
    </row>
    <row r="464" spans="1:4" ht="12.75">
      <c r="A464" s="31"/>
      <c r="B464" s="31"/>
      <c r="C464" s="3"/>
      <c r="D464" s="14" t="s">
        <v>293</v>
      </c>
    </row>
    <row r="465" spans="1:4" ht="12.75">
      <c r="A465" s="31"/>
      <c r="B465" s="31"/>
      <c r="C465" s="3"/>
      <c r="D465" s="14" t="s">
        <v>304</v>
      </c>
    </row>
    <row r="466" spans="1:5" ht="12.75">
      <c r="A466" s="31"/>
      <c r="B466" s="31"/>
      <c r="C466" s="6">
        <v>4560</v>
      </c>
      <c r="D466" s="67" t="s">
        <v>295</v>
      </c>
      <c r="E466" s="93">
        <v>2100</v>
      </c>
    </row>
    <row r="467" spans="1:4" ht="12.75">
      <c r="A467" s="31"/>
      <c r="B467" s="31"/>
      <c r="D467" s="67" t="s">
        <v>292</v>
      </c>
    </row>
    <row r="468" spans="1:4" ht="12.75">
      <c r="A468" s="31"/>
      <c r="B468" s="31"/>
      <c r="D468" s="14" t="s">
        <v>293</v>
      </c>
    </row>
    <row r="469" spans="1:4" ht="12.75">
      <c r="A469" s="31"/>
      <c r="B469" s="31"/>
      <c r="D469" s="14" t="s">
        <v>304</v>
      </c>
    </row>
    <row r="470" spans="1:2" ht="13.5" customHeight="1">
      <c r="A470" s="31"/>
      <c r="B470" s="31"/>
    </row>
    <row r="471" spans="1:5" ht="13.5" customHeight="1">
      <c r="A471" s="31"/>
      <c r="B471" s="53" t="s">
        <v>407</v>
      </c>
      <c r="C471" s="54"/>
      <c r="D471" s="66" t="s">
        <v>250</v>
      </c>
      <c r="E471" s="98">
        <f>E474+E489+E504</f>
        <v>7413590</v>
      </c>
    </row>
    <row r="472" spans="1:4" ht="13.5" customHeight="1">
      <c r="A472" s="31"/>
      <c r="B472" s="53"/>
      <c r="C472" s="54"/>
      <c r="D472" s="66" t="s">
        <v>251</v>
      </c>
    </row>
    <row r="473" spans="1:4" ht="13.5" customHeight="1">
      <c r="A473" s="31"/>
      <c r="B473" s="53"/>
      <c r="C473" s="54"/>
      <c r="D473" s="66" t="s">
        <v>279</v>
      </c>
    </row>
    <row r="474" spans="1:5" ht="13.5" customHeight="1">
      <c r="A474" s="31"/>
      <c r="B474" s="53"/>
      <c r="C474" s="54"/>
      <c r="D474" s="66" t="s">
        <v>276</v>
      </c>
      <c r="E474" s="98">
        <f>SUM(E475:E488)</f>
        <v>7270590</v>
      </c>
    </row>
    <row r="475" spans="1:5" ht="13.5" customHeight="1">
      <c r="A475" s="31"/>
      <c r="B475" s="53"/>
      <c r="C475" s="6">
        <v>3020</v>
      </c>
      <c r="D475" t="s">
        <v>405</v>
      </c>
      <c r="E475" s="106">
        <v>2500</v>
      </c>
    </row>
    <row r="476" spans="1:5" ht="13.5" customHeight="1">
      <c r="A476" s="31"/>
      <c r="B476" s="31"/>
      <c r="C476" s="3">
        <v>3110</v>
      </c>
      <c r="D476" s="14" t="s">
        <v>49</v>
      </c>
      <c r="E476" s="106">
        <v>6702473</v>
      </c>
    </row>
    <row r="477" spans="1:5" ht="13.5" customHeight="1">
      <c r="A477" s="31"/>
      <c r="B477" s="31"/>
      <c r="C477" s="6">
        <v>4010</v>
      </c>
      <c r="D477" t="s">
        <v>35</v>
      </c>
      <c r="E477" s="106">
        <v>136004</v>
      </c>
    </row>
    <row r="478" spans="1:5" ht="13.5" customHeight="1">
      <c r="A478" s="31"/>
      <c r="B478" s="31"/>
      <c r="C478" s="6">
        <v>4040</v>
      </c>
      <c r="D478" t="s">
        <v>36</v>
      </c>
      <c r="E478" s="106">
        <v>15286</v>
      </c>
    </row>
    <row r="479" spans="1:5" ht="13.5" customHeight="1">
      <c r="A479" s="31"/>
      <c r="B479" s="31"/>
      <c r="C479" s="6">
        <v>4110</v>
      </c>
      <c r="D479" t="s">
        <v>37</v>
      </c>
      <c r="E479" s="106">
        <v>376510</v>
      </c>
    </row>
    <row r="480" spans="1:5" ht="13.5" customHeight="1">
      <c r="A480" s="31"/>
      <c r="B480" s="31"/>
      <c r="C480" s="6">
        <v>4120</v>
      </c>
      <c r="D480" t="s">
        <v>475</v>
      </c>
      <c r="E480" s="106">
        <v>4440</v>
      </c>
    </row>
    <row r="481" spans="1:5" ht="13.5" customHeight="1">
      <c r="A481" s="31"/>
      <c r="B481" s="31"/>
      <c r="C481" s="6">
        <v>4210</v>
      </c>
      <c r="D481" s="2" t="s">
        <v>38</v>
      </c>
      <c r="E481" s="106">
        <v>5000</v>
      </c>
    </row>
    <row r="482" spans="1:5" ht="13.5" customHeight="1">
      <c r="A482" s="31"/>
      <c r="B482" s="31"/>
      <c r="C482" s="6">
        <v>4260</v>
      </c>
      <c r="D482" s="2" t="s">
        <v>39</v>
      </c>
      <c r="E482" s="106">
        <v>12000</v>
      </c>
    </row>
    <row r="483" spans="1:5" ht="13.5" customHeight="1">
      <c r="A483" s="31"/>
      <c r="B483" s="31"/>
      <c r="C483" s="3">
        <v>4270</v>
      </c>
      <c r="D483" s="13" t="s">
        <v>245</v>
      </c>
      <c r="E483" s="106">
        <v>2000</v>
      </c>
    </row>
    <row r="484" spans="1:5" ht="13.5" customHeight="1">
      <c r="A484" s="31"/>
      <c r="B484" s="31"/>
      <c r="C484" s="3">
        <v>4300</v>
      </c>
      <c r="D484" s="13" t="s">
        <v>127</v>
      </c>
      <c r="E484" s="106">
        <v>7000</v>
      </c>
    </row>
    <row r="485" spans="1:5" ht="13.5" customHeight="1">
      <c r="A485" s="31"/>
      <c r="B485" s="31"/>
      <c r="C485" s="6">
        <v>4440</v>
      </c>
      <c r="D485" t="s">
        <v>65</v>
      </c>
      <c r="E485" s="106">
        <v>5427</v>
      </c>
    </row>
    <row r="486" spans="1:5" ht="13.5" customHeight="1">
      <c r="A486" s="31"/>
      <c r="B486" s="31"/>
      <c r="C486" s="6">
        <v>4700</v>
      </c>
      <c r="D486" t="s">
        <v>225</v>
      </c>
      <c r="E486" s="106">
        <v>950</v>
      </c>
    </row>
    <row r="487" spans="1:5" ht="13.5" customHeight="1">
      <c r="A487" s="31"/>
      <c r="B487" s="31"/>
      <c r="D487" t="s">
        <v>232</v>
      </c>
      <c r="E487" s="106"/>
    </row>
    <row r="488" spans="1:5" ht="13.5" customHeight="1">
      <c r="A488" s="31"/>
      <c r="B488" s="31"/>
      <c r="C488" s="6">
        <v>4710</v>
      </c>
      <c r="D488" t="s">
        <v>457</v>
      </c>
      <c r="E488" s="106">
        <v>1000</v>
      </c>
    </row>
    <row r="489" spans="1:5" ht="13.5" customHeight="1">
      <c r="A489" s="31"/>
      <c r="B489" s="31"/>
      <c r="C489" s="3"/>
      <c r="D489" s="66" t="s">
        <v>277</v>
      </c>
      <c r="E489" s="98">
        <f>SUM(E490:E503)</f>
        <v>80000</v>
      </c>
    </row>
    <row r="490" spans="1:5" ht="13.5" customHeight="1">
      <c r="A490" s="31"/>
      <c r="B490" s="31"/>
      <c r="C490" s="6">
        <v>3020</v>
      </c>
      <c r="D490" t="s">
        <v>405</v>
      </c>
      <c r="E490" s="106">
        <v>500</v>
      </c>
    </row>
    <row r="491" spans="1:5" ht="13.5" customHeight="1">
      <c r="A491" s="31"/>
      <c r="B491" s="31"/>
      <c r="C491" s="6">
        <v>4010</v>
      </c>
      <c r="D491" t="s">
        <v>35</v>
      </c>
      <c r="E491" s="106">
        <v>41515</v>
      </c>
    </row>
    <row r="492" spans="1:5" ht="13.5" customHeight="1">
      <c r="A492" s="31"/>
      <c r="B492" s="31"/>
      <c r="C492" s="6">
        <v>4040</v>
      </c>
      <c r="D492" t="s">
        <v>36</v>
      </c>
      <c r="E492" s="106">
        <v>3706</v>
      </c>
    </row>
    <row r="493" spans="1:5" ht="13.5" customHeight="1">
      <c r="A493" s="31"/>
      <c r="B493" s="31"/>
      <c r="C493" s="6">
        <v>4110</v>
      </c>
      <c r="D493" t="s">
        <v>37</v>
      </c>
      <c r="E493" s="106">
        <v>6428</v>
      </c>
    </row>
    <row r="494" spans="1:5" ht="12.75">
      <c r="A494" s="31"/>
      <c r="B494" s="31"/>
      <c r="C494" s="6">
        <v>4120</v>
      </c>
      <c r="D494" t="s">
        <v>475</v>
      </c>
      <c r="E494" s="106">
        <v>800</v>
      </c>
    </row>
    <row r="495" spans="1:5" ht="12.75">
      <c r="A495" s="31"/>
      <c r="B495" s="31"/>
      <c r="C495" s="6">
        <v>4170</v>
      </c>
      <c r="D495" t="s">
        <v>208</v>
      </c>
      <c r="E495" s="106">
        <v>2000</v>
      </c>
    </row>
    <row r="496" spans="1:5" ht="12.75">
      <c r="A496" s="31"/>
      <c r="B496" s="31"/>
      <c r="C496" s="6">
        <v>4210</v>
      </c>
      <c r="D496" s="2" t="s">
        <v>38</v>
      </c>
      <c r="E496" s="106">
        <v>2000</v>
      </c>
    </row>
    <row r="497" spans="1:5" ht="12.75">
      <c r="A497" s="31"/>
      <c r="B497" s="31"/>
      <c r="C497" s="6">
        <v>4260</v>
      </c>
      <c r="D497" s="2" t="s">
        <v>39</v>
      </c>
      <c r="E497" s="106">
        <v>5000</v>
      </c>
    </row>
    <row r="498" spans="1:5" ht="12.75">
      <c r="A498" s="31"/>
      <c r="B498" s="31"/>
      <c r="C498" s="3">
        <v>4270</v>
      </c>
      <c r="D498" s="13" t="s">
        <v>245</v>
      </c>
      <c r="E498" s="106">
        <v>500</v>
      </c>
    </row>
    <row r="499" spans="1:5" ht="12.75">
      <c r="A499" s="31"/>
      <c r="B499" s="31"/>
      <c r="C499" s="3">
        <v>4300</v>
      </c>
      <c r="D499" s="13" t="s">
        <v>127</v>
      </c>
      <c r="E499" s="106">
        <v>15000</v>
      </c>
    </row>
    <row r="500" spans="1:5" ht="12.75">
      <c r="A500" s="31"/>
      <c r="B500" s="31"/>
      <c r="C500" s="6">
        <v>4440</v>
      </c>
      <c r="D500" t="s">
        <v>65</v>
      </c>
      <c r="E500" s="106">
        <v>1551</v>
      </c>
    </row>
    <row r="501" spans="1:5" ht="12.75">
      <c r="A501" s="31"/>
      <c r="B501" s="31"/>
      <c r="C501" s="6">
        <v>4700</v>
      </c>
      <c r="D501" t="s">
        <v>225</v>
      </c>
      <c r="E501" s="106">
        <v>500</v>
      </c>
    </row>
    <row r="502" spans="1:4" ht="12.75">
      <c r="A502" s="31"/>
      <c r="B502" s="31"/>
      <c r="D502" t="s">
        <v>232</v>
      </c>
    </row>
    <row r="503" spans="1:5" ht="12.75">
      <c r="A503" s="31"/>
      <c r="B503" s="31"/>
      <c r="C503" s="6">
        <v>4710</v>
      </c>
      <c r="D503" t="s">
        <v>457</v>
      </c>
      <c r="E503" s="93">
        <v>500</v>
      </c>
    </row>
    <row r="504" spans="1:5" ht="12.75">
      <c r="A504" s="31"/>
      <c r="B504" s="31"/>
      <c r="C504" s="3"/>
      <c r="D504" s="66" t="s">
        <v>278</v>
      </c>
      <c r="E504" s="98">
        <f>SUM(E505:E509)</f>
        <v>63000</v>
      </c>
    </row>
    <row r="505" spans="1:5" ht="12.75">
      <c r="A505" s="31"/>
      <c r="B505" s="31"/>
      <c r="C505" s="3">
        <v>2910</v>
      </c>
      <c r="D505" s="14" t="s">
        <v>291</v>
      </c>
      <c r="E505" s="93">
        <v>48000</v>
      </c>
    </row>
    <row r="506" spans="1:4" ht="12.75">
      <c r="A506" s="31"/>
      <c r="B506" s="31"/>
      <c r="C506" s="3"/>
      <c r="D506" s="14" t="s">
        <v>292</v>
      </c>
    </row>
    <row r="507" spans="1:4" ht="12.75">
      <c r="A507" s="31"/>
      <c r="B507" s="31"/>
      <c r="C507" s="3"/>
      <c r="D507" s="14" t="s">
        <v>293</v>
      </c>
    </row>
    <row r="508" spans="1:4" ht="12.75">
      <c r="A508" s="31"/>
      <c r="B508" s="31"/>
      <c r="C508" s="3"/>
      <c r="D508" s="14" t="s">
        <v>304</v>
      </c>
    </row>
    <row r="509" spans="1:5" ht="12.75">
      <c r="A509" s="31"/>
      <c r="B509" s="31"/>
      <c r="C509" s="6">
        <v>4560</v>
      </c>
      <c r="D509" s="67" t="s">
        <v>295</v>
      </c>
      <c r="E509" s="93">
        <v>15000</v>
      </c>
    </row>
    <row r="510" spans="1:4" ht="12.75">
      <c r="A510" s="31"/>
      <c r="B510" s="31"/>
      <c r="D510" s="67" t="s">
        <v>292</v>
      </c>
    </row>
    <row r="511" spans="1:4" ht="12.75">
      <c r="A511" s="31"/>
      <c r="B511" s="31"/>
      <c r="D511" s="14" t="s">
        <v>293</v>
      </c>
    </row>
    <row r="512" spans="1:4" ht="12.75">
      <c r="A512" s="31"/>
      <c r="B512" s="31"/>
      <c r="D512" s="14" t="s">
        <v>304</v>
      </c>
    </row>
    <row r="513" spans="1:4" ht="12.75">
      <c r="A513" s="31"/>
      <c r="B513" s="31"/>
      <c r="D513" s="14"/>
    </row>
    <row r="514" spans="1:5" s="56" customFormat="1" ht="12.75">
      <c r="A514" s="53"/>
      <c r="B514" s="53" t="s">
        <v>495</v>
      </c>
      <c r="C514" s="57"/>
      <c r="D514" s="66" t="s">
        <v>496</v>
      </c>
      <c r="E514" s="98">
        <f>SUM(E515:E518)</f>
        <v>3637.65</v>
      </c>
    </row>
    <row r="515" spans="1:5" ht="12.75">
      <c r="A515" s="31"/>
      <c r="B515" s="31"/>
      <c r="C515" s="3">
        <v>3110</v>
      </c>
      <c r="D515" s="14" t="s">
        <v>49</v>
      </c>
      <c r="E515" s="93">
        <v>1800</v>
      </c>
    </row>
    <row r="516" spans="1:5" ht="12.75">
      <c r="A516" s="31"/>
      <c r="B516" s="31"/>
      <c r="C516" s="6">
        <v>4010</v>
      </c>
      <c r="D516" t="s">
        <v>35</v>
      </c>
      <c r="E516" s="93">
        <v>48</v>
      </c>
    </row>
    <row r="517" spans="1:5" ht="12.75">
      <c r="A517" s="31"/>
      <c r="B517" s="31"/>
      <c r="C517" s="6">
        <v>4210</v>
      </c>
      <c r="D517" s="2" t="s">
        <v>38</v>
      </c>
      <c r="E517" s="93">
        <v>0</v>
      </c>
    </row>
    <row r="518" spans="1:5" ht="12.75">
      <c r="A518" s="31"/>
      <c r="B518" s="31"/>
      <c r="C518" s="3">
        <v>4300</v>
      </c>
      <c r="D518" s="13" t="s">
        <v>127</v>
      </c>
      <c r="E518" s="93">
        <v>1789.65</v>
      </c>
    </row>
    <row r="519" spans="1:4" ht="12.75">
      <c r="A519" s="31"/>
      <c r="B519" s="31"/>
      <c r="D519" s="14"/>
    </row>
    <row r="520" spans="1:5" ht="12.75">
      <c r="A520" s="31"/>
      <c r="B520" s="57">
        <v>85513</v>
      </c>
      <c r="C520" s="57"/>
      <c r="D520" s="56" t="s">
        <v>118</v>
      </c>
      <c r="E520" s="98">
        <f>E526</f>
        <v>86332</v>
      </c>
    </row>
    <row r="521" spans="1:4" ht="12.75">
      <c r="A521" s="31"/>
      <c r="B521" s="57"/>
      <c r="C521" s="57"/>
      <c r="D521" s="56" t="s">
        <v>437</v>
      </c>
    </row>
    <row r="522" spans="1:4" ht="12.75">
      <c r="A522" s="31"/>
      <c r="B522" s="57"/>
      <c r="C522" s="57"/>
      <c r="D522" s="56" t="s">
        <v>438</v>
      </c>
    </row>
    <row r="523" spans="1:4" ht="12.75">
      <c r="A523" s="31"/>
      <c r="B523" s="57"/>
      <c r="C523" s="57"/>
      <c r="D523" s="56" t="s">
        <v>439</v>
      </c>
    </row>
    <row r="524" spans="1:4" ht="12.75">
      <c r="A524" s="31"/>
      <c r="B524" s="57"/>
      <c r="C524" s="57"/>
      <c r="D524" s="56" t="s">
        <v>440</v>
      </c>
    </row>
    <row r="525" spans="1:4" ht="12.75">
      <c r="A525" s="31"/>
      <c r="B525" s="57"/>
      <c r="C525" s="57"/>
      <c r="D525" s="56" t="s">
        <v>441</v>
      </c>
    </row>
    <row r="526" spans="1:5" ht="12.75">
      <c r="A526" s="31"/>
      <c r="B526" s="6"/>
      <c r="C526" s="6">
        <v>4130</v>
      </c>
      <c r="D526" t="s">
        <v>117</v>
      </c>
      <c r="E526" s="93">
        <v>86332</v>
      </c>
    </row>
    <row r="527" spans="1:4" ht="12.75">
      <c r="A527" s="31"/>
      <c r="B527" s="31"/>
      <c r="C527" s="3"/>
      <c r="D527" s="14"/>
    </row>
    <row r="528" spans="1:5" ht="12.75">
      <c r="A528" s="7">
        <v>854</v>
      </c>
      <c r="B528" s="7"/>
      <c r="C528" s="7"/>
      <c r="D528" s="5" t="s">
        <v>45</v>
      </c>
      <c r="E528" s="98">
        <f>E529</f>
        <v>23600</v>
      </c>
    </row>
    <row r="529" spans="1:5" ht="12.75">
      <c r="A529" s="31"/>
      <c r="B529" s="31" t="s">
        <v>215</v>
      </c>
      <c r="C529" s="3"/>
      <c r="D529" s="14" t="s">
        <v>404</v>
      </c>
      <c r="E529" s="93">
        <f>E530</f>
        <v>23600</v>
      </c>
    </row>
    <row r="530" spans="1:5" ht="12.75">
      <c r="A530" s="31"/>
      <c r="B530" s="7"/>
      <c r="C530" s="6">
        <v>3240</v>
      </c>
      <c r="D530" t="s">
        <v>207</v>
      </c>
      <c r="E530" s="93">
        <v>23600</v>
      </c>
    </row>
    <row r="531" spans="1:5" ht="12.75">
      <c r="A531" s="31"/>
      <c r="B531" s="7"/>
      <c r="E531"/>
    </row>
    <row r="532" spans="1:5" ht="12.75">
      <c r="A532" s="31"/>
      <c r="B532" s="31"/>
      <c r="C532" s="3"/>
      <c r="D532" s="14"/>
      <c r="E532"/>
    </row>
    <row r="533" spans="1:5" ht="12.75">
      <c r="A533" s="31"/>
      <c r="B533" s="31"/>
      <c r="C533" s="3"/>
      <c r="D533" s="14"/>
      <c r="E533"/>
    </row>
    <row r="534" spans="1:5" ht="12.75">
      <c r="A534" s="31"/>
      <c r="B534" s="31"/>
      <c r="C534" s="3"/>
      <c r="D534" s="14"/>
      <c r="E534"/>
    </row>
    <row r="535" spans="1:4" ht="12.75">
      <c r="A535" s="31"/>
      <c r="B535" s="31"/>
      <c r="C535" s="3"/>
      <c r="D535" s="14"/>
    </row>
    <row r="536" spans="1:4" ht="12.75">
      <c r="A536" s="31"/>
      <c r="B536" s="31"/>
      <c r="C536" s="3"/>
      <c r="D536" s="14"/>
    </row>
    <row r="537" spans="1:4" ht="12.75">
      <c r="A537" s="31"/>
      <c r="B537" s="31"/>
      <c r="C537" s="3"/>
      <c r="D537" s="14"/>
    </row>
    <row r="538" spans="4:5" ht="12.75">
      <c r="D538" s="7" t="s">
        <v>24</v>
      </c>
      <c r="E538" s="93" t="s">
        <v>233</v>
      </c>
    </row>
    <row r="539" spans="4:5" ht="12.75">
      <c r="D539" s="7"/>
      <c r="E539" s="75" t="s">
        <v>545</v>
      </c>
    </row>
    <row r="540" spans="4:5" ht="12.75">
      <c r="D540" s="6" t="s">
        <v>103</v>
      </c>
      <c r="E540" s="75" t="s">
        <v>151</v>
      </c>
    </row>
    <row r="541" spans="4:5" ht="12.75">
      <c r="D541" s="6"/>
      <c r="E541" s="75" t="s">
        <v>546</v>
      </c>
    </row>
    <row r="542" spans="1:5" ht="12.75">
      <c r="A542" s="28" t="s">
        <v>25</v>
      </c>
      <c r="B542" s="29" t="s">
        <v>26</v>
      </c>
      <c r="C542" s="1"/>
      <c r="D542" s="1" t="s">
        <v>27</v>
      </c>
      <c r="E542" s="94" t="s">
        <v>443</v>
      </c>
    </row>
    <row r="543" spans="1:5" ht="12.75">
      <c r="A543" s="30" t="s">
        <v>54</v>
      </c>
      <c r="B543" s="30"/>
      <c r="C543" s="12"/>
      <c r="D543" s="24" t="s">
        <v>128</v>
      </c>
      <c r="E543" s="104">
        <f>E544+E547</f>
        <v>10108.06</v>
      </c>
    </row>
    <row r="544" spans="1:5" ht="12.75">
      <c r="A544" s="31"/>
      <c r="B544" s="31" t="s">
        <v>122</v>
      </c>
      <c r="C544" s="3"/>
      <c r="D544" s="14" t="s">
        <v>123</v>
      </c>
      <c r="E544" s="93">
        <f>E545</f>
        <v>1027</v>
      </c>
    </row>
    <row r="545" spans="1:5" ht="12.75">
      <c r="A545" s="31"/>
      <c r="B545" s="31"/>
      <c r="C545" s="3">
        <v>2850</v>
      </c>
      <c r="D545" s="14" t="s">
        <v>124</v>
      </c>
      <c r="E545" s="93">
        <v>1027</v>
      </c>
    </row>
    <row r="546" spans="1:4" ht="12.75">
      <c r="A546" s="31"/>
      <c r="B546" s="31"/>
      <c r="C546" s="3"/>
      <c r="D546" s="14" t="s">
        <v>125</v>
      </c>
    </row>
    <row r="547" spans="1:5" ht="12.75">
      <c r="A547" s="31"/>
      <c r="B547" s="31" t="s">
        <v>513</v>
      </c>
      <c r="C547" s="3"/>
      <c r="D547" s="14" t="s">
        <v>503</v>
      </c>
      <c r="E547" s="93">
        <f>SUM(E548:E549)</f>
        <v>9081.06</v>
      </c>
    </row>
    <row r="548" spans="1:5" ht="12.75">
      <c r="A548" s="31"/>
      <c r="B548" s="31"/>
      <c r="C548" s="6">
        <v>4210</v>
      </c>
      <c r="D548" s="2" t="s">
        <v>38</v>
      </c>
      <c r="E548" s="93">
        <v>178.06</v>
      </c>
    </row>
    <row r="549" spans="1:5" ht="12.75">
      <c r="A549" s="31"/>
      <c r="B549" s="31"/>
      <c r="C549" s="3">
        <v>4430</v>
      </c>
      <c r="D549" s="46" t="s">
        <v>193</v>
      </c>
      <c r="E549" s="93">
        <v>8903</v>
      </c>
    </row>
    <row r="550" spans="1:5" ht="12.75">
      <c r="A550" s="23" t="s">
        <v>58</v>
      </c>
      <c r="B550" s="30"/>
      <c r="C550" s="12"/>
      <c r="D550" s="39" t="s">
        <v>154</v>
      </c>
      <c r="E550" s="104">
        <f>E551</f>
        <v>12816</v>
      </c>
    </row>
    <row r="551" spans="1:5" ht="12.75">
      <c r="A551" s="30"/>
      <c r="B551" s="31" t="s">
        <v>63</v>
      </c>
      <c r="C551" s="3"/>
      <c r="D551" s="13" t="s">
        <v>64</v>
      </c>
      <c r="E551" s="105">
        <f>SUM(E552:E554)</f>
        <v>12816</v>
      </c>
    </row>
    <row r="552" spans="1:5" ht="12.75">
      <c r="A552" s="30"/>
      <c r="B552" s="31"/>
      <c r="C552" s="6">
        <v>4300</v>
      </c>
      <c r="D552" t="s">
        <v>41</v>
      </c>
      <c r="E552" s="105">
        <v>8400</v>
      </c>
    </row>
    <row r="553" spans="1:5" ht="12.75">
      <c r="A553" s="30"/>
      <c r="B553" s="31"/>
      <c r="C553" s="3">
        <v>4510</v>
      </c>
      <c r="D553" s="18" t="s">
        <v>214</v>
      </c>
      <c r="E553" s="105">
        <v>240</v>
      </c>
    </row>
    <row r="554" spans="1:5" ht="12.75">
      <c r="A554" s="30"/>
      <c r="B554" s="30"/>
      <c r="C554" s="3">
        <v>4610</v>
      </c>
      <c r="D554" s="14" t="s">
        <v>248</v>
      </c>
      <c r="E554" s="105">
        <v>4176</v>
      </c>
    </row>
    <row r="555" spans="1:5" ht="12.75">
      <c r="A555" s="37" t="s">
        <v>104</v>
      </c>
      <c r="B555" s="37"/>
      <c r="C555" s="7"/>
      <c r="D555" s="5" t="s">
        <v>105</v>
      </c>
      <c r="E555" s="96">
        <f>SUM(E558:E560)</f>
        <v>640000</v>
      </c>
    </row>
    <row r="556" spans="1:5" ht="12.75">
      <c r="A556" s="32"/>
      <c r="B556" s="32" t="s">
        <v>107</v>
      </c>
      <c r="D556" t="s">
        <v>108</v>
      </c>
      <c r="E556" s="93">
        <f>SUM(E560:E560)</f>
        <v>628850</v>
      </c>
    </row>
    <row r="557" spans="1:4" ht="12.75">
      <c r="A557" s="32"/>
      <c r="B557" s="32"/>
      <c r="D557" t="s">
        <v>109</v>
      </c>
    </row>
    <row r="558" spans="1:5" ht="12.75">
      <c r="A558" s="32"/>
      <c r="B558" s="32"/>
      <c r="C558" s="6">
        <v>8090</v>
      </c>
      <c r="D558" t="s">
        <v>487</v>
      </c>
      <c r="E558" s="93">
        <v>11150</v>
      </c>
    </row>
    <row r="559" spans="1:4" ht="12.75">
      <c r="A559" s="32"/>
      <c r="B559" s="32"/>
      <c r="D559" t="s">
        <v>488</v>
      </c>
    </row>
    <row r="560" spans="1:5" ht="12.75">
      <c r="A560" s="32"/>
      <c r="B560" s="32"/>
      <c r="C560" s="6">
        <v>8110</v>
      </c>
      <c r="D560" t="s">
        <v>265</v>
      </c>
      <c r="E560" s="93">
        <v>628850</v>
      </c>
    </row>
    <row r="561" spans="1:4" ht="12.75">
      <c r="A561" s="32"/>
      <c r="B561" s="32"/>
      <c r="D561" t="s">
        <v>266</v>
      </c>
    </row>
    <row r="562" spans="1:4" ht="12.75">
      <c r="A562" s="32"/>
      <c r="B562" s="32"/>
      <c r="D562" t="s">
        <v>267</v>
      </c>
    </row>
    <row r="563" spans="1:5" ht="12.75">
      <c r="A563" s="37" t="s">
        <v>110</v>
      </c>
      <c r="B563" s="37"/>
      <c r="C563" s="7"/>
      <c r="D563" s="5" t="s">
        <v>111</v>
      </c>
      <c r="E563" s="96">
        <f>SUM(+E564+E567)</f>
        <v>915800</v>
      </c>
    </row>
    <row r="564" spans="1:5" ht="12.75">
      <c r="A564" s="32"/>
      <c r="B564" s="32" t="s">
        <v>106</v>
      </c>
      <c r="D564" t="s">
        <v>115</v>
      </c>
      <c r="E564" s="93">
        <f>SUM(E565:E566)</f>
        <v>110000</v>
      </c>
    </row>
    <row r="565" spans="1:5" ht="12.75">
      <c r="A565" s="32"/>
      <c r="B565" s="32"/>
      <c r="C565" s="6">
        <v>4300</v>
      </c>
      <c r="D565" t="s">
        <v>41</v>
      </c>
      <c r="E565" s="93">
        <v>20000</v>
      </c>
    </row>
    <row r="566" spans="1:5" ht="12.75">
      <c r="A566" s="32"/>
      <c r="B566" s="32"/>
      <c r="C566" s="6">
        <v>4530</v>
      </c>
      <c r="D566" t="s">
        <v>229</v>
      </c>
      <c r="E566" s="93">
        <v>90000</v>
      </c>
    </row>
    <row r="567" spans="1:5" ht="12.75">
      <c r="A567" s="32"/>
      <c r="B567" s="32" t="s">
        <v>112</v>
      </c>
      <c r="D567" t="s">
        <v>113</v>
      </c>
      <c r="E567" s="93">
        <f>SUM(E568:E569)</f>
        <v>805800</v>
      </c>
    </row>
    <row r="568" spans="1:5" ht="12.75">
      <c r="A568" s="32"/>
      <c r="B568" s="32"/>
      <c r="C568" s="6">
        <v>4810</v>
      </c>
      <c r="D568" t="s">
        <v>114</v>
      </c>
      <c r="E568" s="93">
        <v>738500</v>
      </c>
    </row>
    <row r="569" spans="1:5" ht="12.75">
      <c r="A569" s="32"/>
      <c r="B569" s="32"/>
      <c r="C569" s="6">
        <v>6800</v>
      </c>
      <c r="D569" t="s">
        <v>312</v>
      </c>
      <c r="E569" s="93">
        <v>67300</v>
      </c>
    </row>
    <row r="570" spans="1:5" ht="12.75">
      <c r="A570" s="69" t="s">
        <v>185</v>
      </c>
      <c r="B570" s="69"/>
      <c r="C570" s="57"/>
      <c r="D570" s="56" t="s">
        <v>181</v>
      </c>
      <c r="E570" s="98">
        <f>+E592+E576+E585+E571</f>
        <v>26272</v>
      </c>
    </row>
    <row r="571" spans="1:5" s="72" customFormat="1" ht="12.75">
      <c r="A571" s="121"/>
      <c r="B571" s="121" t="s">
        <v>526</v>
      </c>
      <c r="C571" s="73"/>
      <c r="D571" s="72" t="s">
        <v>147</v>
      </c>
      <c r="E571" s="106">
        <f>E572</f>
        <v>272</v>
      </c>
    </row>
    <row r="572" spans="1:5" ht="12.75">
      <c r="A572" s="69"/>
      <c r="B572" s="69"/>
      <c r="C572" s="3">
        <v>2910</v>
      </c>
      <c r="D572" s="14" t="s">
        <v>291</v>
      </c>
      <c r="E572" s="106">
        <v>272</v>
      </c>
    </row>
    <row r="573" spans="1:5" ht="12.75">
      <c r="A573" s="69"/>
      <c r="B573" s="69"/>
      <c r="C573" s="3"/>
      <c r="D573" s="14" t="s">
        <v>292</v>
      </c>
      <c r="E573" s="98"/>
    </row>
    <row r="574" spans="1:5" ht="12.75">
      <c r="A574" s="69"/>
      <c r="B574" s="69"/>
      <c r="C574" s="3"/>
      <c r="D574" s="14" t="s">
        <v>293</v>
      </c>
      <c r="E574" s="98"/>
    </row>
    <row r="575" spans="1:5" ht="12.75">
      <c r="A575" s="69"/>
      <c r="B575" s="69"/>
      <c r="C575" s="3"/>
      <c r="D575" s="14" t="s">
        <v>428</v>
      </c>
      <c r="E575" s="98"/>
    </row>
    <row r="576" spans="1:5" s="72" customFormat="1" ht="12.75">
      <c r="A576" s="121"/>
      <c r="B576" s="73">
        <v>85213</v>
      </c>
      <c r="C576" s="73"/>
      <c r="D576" s="72" t="s">
        <v>118</v>
      </c>
      <c r="E576" s="106">
        <f>E581</f>
        <v>2500</v>
      </c>
    </row>
    <row r="577" spans="1:5" s="72" customFormat="1" ht="12.75">
      <c r="A577" s="121"/>
      <c r="B577" s="73"/>
      <c r="C577" s="73"/>
      <c r="D577" s="72" t="s">
        <v>280</v>
      </c>
      <c r="E577" s="106"/>
    </row>
    <row r="578" spans="1:5" s="72" customFormat="1" ht="12.75">
      <c r="A578" s="121"/>
      <c r="B578" s="73"/>
      <c r="C578" s="73"/>
      <c r="D578" s="72" t="s">
        <v>281</v>
      </c>
      <c r="E578" s="106"/>
    </row>
    <row r="579" spans="1:5" s="72" customFormat="1" ht="12.75">
      <c r="A579" s="121"/>
      <c r="B579" s="73"/>
      <c r="C579" s="73"/>
      <c r="D579" s="72" t="s">
        <v>283</v>
      </c>
      <c r="E579" s="106"/>
    </row>
    <row r="580" spans="1:5" s="72" customFormat="1" ht="12.75">
      <c r="A580" s="121"/>
      <c r="B580" s="73"/>
      <c r="C580" s="73"/>
      <c r="D580" s="72" t="s">
        <v>282</v>
      </c>
      <c r="E580" s="106"/>
    </row>
    <row r="581" spans="1:5" ht="12.75">
      <c r="A581" s="69"/>
      <c r="B581" s="57"/>
      <c r="C581" s="3">
        <v>2910</v>
      </c>
      <c r="D581" s="14" t="s">
        <v>291</v>
      </c>
      <c r="E581" s="106">
        <v>2500</v>
      </c>
    </row>
    <row r="582" spans="1:5" ht="12.75">
      <c r="A582" s="69"/>
      <c r="B582" s="57"/>
      <c r="C582" s="3"/>
      <c r="D582" s="14" t="s">
        <v>292</v>
      </c>
      <c r="E582" s="98"/>
    </row>
    <row r="583" spans="1:5" ht="12.75">
      <c r="A583" s="69"/>
      <c r="B583" s="57"/>
      <c r="C583" s="3"/>
      <c r="D583" s="14" t="s">
        <v>293</v>
      </c>
      <c r="E583" s="98"/>
    </row>
    <row r="584" spans="1:5" ht="12.75">
      <c r="A584" s="69"/>
      <c r="B584" s="57"/>
      <c r="C584" s="3"/>
      <c r="D584" s="14" t="s">
        <v>428</v>
      </c>
      <c r="E584" s="98"/>
    </row>
    <row r="585" spans="1:5" ht="12.75">
      <c r="A585" s="69"/>
      <c r="B585" s="6">
        <v>85214</v>
      </c>
      <c r="D585" t="s">
        <v>258</v>
      </c>
      <c r="E585" s="106">
        <f>E587</f>
        <v>4500</v>
      </c>
    </row>
    <row r="586" spans="1:5" ht="12.75">
      <c r="A586" s="69"/>
      <c r="B586" s="6"/>
      <c r="D586" t="s">
        <v>216</v>
      </c>
      <c r="E586" s="106"/>
    </row>
    <row r="587" spans="1:5" ht="12.75">
      <c r="A587" s="69"/>
      <c r="B587" s="57"/>
      <c r="C587" s="3">
        <v>2910</v>
      </c>
      <c r="D587" s="14" t="s">
        <v>291</v>
      </c>
      <c r="E587" s="106">
        <v>4500</v>
      </c>
    </row>
    <row r="588" spans="1:5" ht="12.75">
      <c r="A588" s="69"/>
      <c r="B588" s="57"/>
      <c r="C588" s="3"/>
      <c r="D588" s="14" t="s">
        <v>292</v>
      </c>
      <c r="E588" s="98"/>
    </row>
    <row r="589" spans="1:5" ht="12.75">
      <c r="A589" s="69"/>
      <c r="B589" s="57"/>
      <c r="C589" s="3"/>
      <c r="D589" s="14" t="s">
        <v>293</v>
      </c>
      <c r="E589" s="98"/>
    </row>
    <row r="590" spans="1:5" ht="12.75">
      <c r="A590" s="69"/>
      <c r="B590" s="57"/>
      <c r="C590" s="3"/>
      <c r="D590" s="14" t="s">
        <v>294</v>
      </c>
      <c r="E590" s="98"/>
    </row>
    <row r="591" spans="1:5" ht="12.75">
      <c r="A591" s="69"/>
      <c r="B591" s="57"/>
      <c r="C591" s="3"/>
      <c r="D591" s="14" t="s">
        <v>289</v>
      </c>
      <c r="E591" s="98"/>
    </row>
    <row r="592" spans="1:5" ht="12.75">
      <c r="A592" s="32"/>
      <c r="B592" s="32" t="s">
        <v>322</v>
      </c>
      <c r="D592" s="67" t="s">
        <v>263</v>
      </c>
      <c r="E592" s="93">
        <f>E593</f>
        <v>19000</v>
      </c>
    </row>
    <row r="593" spans="1:5" ht="12.75">
      <c r="A593" s="32"/>
      <c r="B593" s="32"/>
      <c r="C593" s="3">
        <v>2910</v>
      </c>
      <c r="D593" s="14" t="s">
        <v>291</v>
      </c>
      <c r="E593" s="93">
        <v>19000</v>
      </c>
    </row>
    <row r="594" spans="1:4" ht="12.75">
      <c r="A594" s="32"/>
      <c r="B594" s="32"/>
      <c r="C594" s="3"/>
      <c r="D594" s="14" t="s">
        <v>292</v>
      </c>
    </row>
    <row r="595" spans="1:4" ht="12.75">
      <c r="A595" s="32"/>
      <c r="B595" s="32"/>
      <c r="C595" s="3"/>
      <c r="D595" s="14" t="s">
        <v>293</v>
      </c>
    </row>
    <row r="596" spans="1:4" ht="12.75">
      <c r="A596" s="32"/>
      <c r="B596" s="32"/>
      <c r="C596" s="3"/>
      <c r="D596" s="14" t="s">
        <v>294</v>
      </c>
    </row>
    <row r="597" spans="1:5" ht="12.75">
      <c r="A597" s="32"/>
      <c r="B597" s="32"/>
      <c r="C597" s="3"/>
      <c r="D597" s="14" t="s">
        <v>289</v>
      </c>
      <c r="E597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2021-08-09T09:34:32Z</cp:lastPrinted>
  <dcterms:created xsi:type="dcterms:W3CDTF">2014-09-04T08:28:49Z</dcterms:created>
  <dcterms:modified xsi:type="dcterms:W3CDTF">2021-08-17T06:25:30Z</dcterms:modified>
  <cp:category/>
  <cp:version/>
  <cp:contentType/>
  <cp:contentStatus/>
</cp:coreProperties>
</file>