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1"/>
  </bookViews>
  <sheets>
    <sheet name="Plan 2021r." sheetId="1" r:id="rId1"/>
    <sheet name="Plan 2021r" sheetId="2" r:id="rId2"/>
    <sheet name="Arkusz9" sheetId="3" r:id="rId3"/>
    <sheet name="Arkusz10" sheetId="4" r:id="rId4"/>
    <sheet name="Arkusz11" sheetId="5" r:id="rId5"/>
    <sheet name="Arkusz12" sheetId="6" r:id="rId6"/>
    <sheet name="Arkusz13" sheetId="7" r:id="rId7"/>
    <sheet name="Arkusz14" sheetId="8" r:id="rId8"/>
    <sheet name="Arkusz15" sheetId="9" r:id="rId9"/>
    <sheet name="Arkusz16" sheetId="10" r:id="rId10"/>
  </sheets>
  <definedNames/>
  <calcPr fullCalcOnLoad="1"/>
</workbook>
</file>

<file path=xl/sharedStrings.xml><?xml version="1.0" encoding="utf-8"?>
<sst xmlns="http://schemas.openxmlformats.org/spreadsheetml/2006/main" count="673" uniqueCount="358">
  <si>
    <t>Dz</t>
  </si>
  <si>
    <t>Pozostała działalność</t>
  </si>
  <si>
    <t>Szkoły podstawowe</t>
  </si>
  <si>
    <t>Oświata i wychowanie</t>
  </si>
  <si>
    <t>Przeciwdziałanie alkoholizmowi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</si>
  <si>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</si>
  <si>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</si>
  <si>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</si>
  <si>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</si>
  <si>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</si>
  <si>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</si>
  <si>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</si>
  <si>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</si>
  <si>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Dodatki mieszkaniowe</t>
  </si>
  <si>
    <t>Kultura fizyczna i sport</t>
  </si>
  <si>
    <t>Drogi publiczne gminne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</si>
  <si>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</si>
  <si>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</si>
  <si>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</si>
  <si>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</si>
  <si>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</si>
  <si>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</si>
  <si>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</si>
  <si>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Edukacyjna opieka wychowawcza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</si>
  <si>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</si>
  <si>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</si>
  <si>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</si>
  <si>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</si>
  <si>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</si>
  <si>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</si>
  <si>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</si>
  <si>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</si>
  <si>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</si>
  <si>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</si>
  <si>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</si>
  <si>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</si>
  <si>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</si>
  <si>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75023</t>
  </si>
  <si>
    <t>Odpisy na zakładowy fundusz świadczeń socjaln.</t>
  </si>
  <si>
    <t xml:space="preserve"> </t>
  </si>
  <si>
    <t>60016</t>
  </si>
  <si>
    <t>Transport i łączność / zadania własne/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</si>
  <si>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</si>
  <si>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</si>
  <si>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</si>
  <si>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</si>
  <si>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</si>
  <si>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</si>
  <si>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</si>
  <si>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</si>
  <si>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</si>
  <si>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</si>
  <si>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</si>
  <si>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</si>
  <si>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</si>
  <si>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</si>
  <si>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</si>
  <si>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</si>
  <si>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</si>
  <si>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</si>
  <si>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</si>
  <si>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</si>
  <si>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</si>
  <si>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Udziały gmin w podatkach stanowiacych  dochód budżetu</t>
  </si>
  <si>
    <t>państwa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</si>
  <si>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</si>
  <si>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</si>
  <si>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</si>
  <si>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</si>
  <si>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</si>
  <si>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</si>
  <si>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</si>
  <si>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</si>
  <si>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</si>
  <si>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</si>
  <si>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</si>
  <si>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</si>
  <si>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Składki na ubezpieczenia zdrowotne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</si>
  <si>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</si>
  <si>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</si>
  <si>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</si>
  <si>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 xml:space="preserve">Pozostała działalność </t>
  </si>
  <si>
    <t xml:space="preserve">Zakup usług pozostałych </t>
  </si>
  <si>
    <t>60017</t>
  </si>
  <si>
    <t xml:space="preserve">Drogi wewnętrzne </t>
  </si>
  <si>
    <t>710</t>
  </si>
  <si>
    <t>Działalność usługowa</t>
  </si>
  <si>
    <t>60095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</si>
  <si>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</si>
  <si>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</si>
  <si>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</si>
  <si>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</si>
  <si>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</si>
  <si>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</si>
  <si>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</si>
  <si>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</si>
  <si>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</si>
  <si>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Wpływy z opłat za zezwolenia na sprzedaż alkoholu</t>
  </si>
  <si>
    <t xml:space="preserve">Ośrodki wsparcia </t>
  </si>
  <si>
    <t>Burmistrza Miasta Turku</t>
  </si>
  <si>
    <t xml:space="preserve">Administracja publiczna 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</si>
  <si>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</si>
  <si>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</si>
  <si>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</si>
  <si>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</si>
  <si>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</si>
  <si>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</si>
  <si>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</si>
  <si>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</si>
  <si>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</si>
  <si>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</si>
  <si>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</si>
  <si>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</si>
  <si>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</si>
  <si>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</si>
  <si>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</si>
  <si>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</si>
  <si>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</si>
  <si>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</si>
  <si>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</si>
  <si>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</si>
  <si>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</si>
  <si>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</si>
  <si>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</si>
  <si>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</si>
  <si>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</si>
  <si>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 SPOŁECZNA</t>
  </si>
  <si>
    <t>852</t>
  </si>
  <si>
    <t>85215</t>
  </si>
  <si>
    <t>71004</t>
  </si>
  <si>
    <t>Plany zagospodarowania przestrzennego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</si>
  <si>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</si>
  <si>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</si>
  <si>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</si>
  <si>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</si>
  <si>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</si>
  <si>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</si>
  <si>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</si>
  <si>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</si>
  <si>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</si>
  <si>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</si>
  <si>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</si>
  <si>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</si>
  <si>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</si>
  <si>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Stypendia dla uczniów</t>
  </si>
  <si>
    <t>Wynagrodzenia bezosobowe</t>
  </si>
  <si>
    <t>0760</t>
  </si>
  <si>
    <t>Opłaty na rzecz budżetu państwa</t>
  </si>
  <si>
    <t>85415</t>
  </si>
  <si>
    <t>ubezpieczenia emerytalne i rentowe</t>
  </si>
  <si>
    <t>terytorialnego</t>
  </si>
  <si>
    <t xml:space="preserve"> Dochody gminy</t>
  </si>
  <si>
    <t xml:space="preserve"> w tym:</t>
  </si>
  <si>
    <t>Wydatki inwestycyjne jednostek budżetowych</t>
  </si>
  <si>
    <t xml:space="preserve">Szkolenie pracowników niebędących członkami służby </t>
  </si>
  <si>
    <t xml:space="preserve">cywilnej </t>
  </si>
  <si>
    <t>Podatek od towarów i usług /VAT/</t>
  </si>
  <si>
    <t>cywilnej</t>
  </si>
  <si>
    <t>Załącznik Nr 18</t>
  </si>
  <si>
    <t>Gospodarka i komunalna i ochrona srodowiska</t>
  </si>
  <si>
    <t>finansów publicznych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</si>
  <si>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</si>
  <si>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</si>
  <si>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</si>
  <si>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</si>
  <si>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</si>
  <si>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</si>
  <si>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 xml:space="preserve">Zakup usług remontowych </t>
  </si>
  <si>
    <t>fizycznych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</si>
  <si>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</si>
  <si>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</si>
  <si>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</si>
  <si>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</si>
  <si>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</si>
  <si>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</si>
  <si>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</si>
  <si>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Obiekty sportowe</t>
  </si>
  <si>
    <t>92601</t>
  </si>
  <si>
    <t>Zasiłki stałe</t>
  </si>
  <si>
    <t>Część rónoważąca subwencji ogólnej dla gmin</t>
  </si>
  <si>
    <t xml:space="preserve">Wydział Inwestycji 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</si>
  <si>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</si>
  <si>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</si>
  <si>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</si>
  <si>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</si>
  <si>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</si>
  <si>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</si>
  <si>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</si>
  <si>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</si>
  <si>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</si>
  <si>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</si>
  <si>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</si>
  <si>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</si>
  <si>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</si>
  <si>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</si>
  <si>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wykorzystanych z naruszeniem procedur, o których mowa</t>
  </si>
  <si>
    <t>w art.. 184 ustawy, pobranych nienależnie lub w nadmiernej</t>
  </si>
  <si>
    <t>wysokości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</si>
  <si>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</si>
  <si>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</si>
  <si>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</si>
  <si>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 xml:space="preserve">Odsetki od dotacji oraz płatnosci: wykorzystanych 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</si>
  <si>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</si>
  <si>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</si>
  <si>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</si>
  <si>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</si>
  <si>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</si>
  <si>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</si>
  <si>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ustawy, pobranych nienależnie lub w nadmiernej wysok.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</si>
  <si>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</si>
  <si>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</si>
  <si>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</si>
  <si>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</si>
  <si>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</si>
  <si>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</si>
  <si>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</si>
  <si>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</si>
  <si>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</si>
  <si>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</si>
  <si>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</si>
  <si>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</si>
  <si>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</si>
  <si>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Wspieranie rodziny</t>
  </si>
  <si>
    <t>Wydatki na zakup i objęcie akcji, wniesienie wkładów do</t>
  </si>
  <si>
    <t>Drogi wewnętrzne</t>
  </si>
  <si>
    <t xml:space="preserve">spółek prawa handlowego oraz na uzupełnienie funduszy </t>
  </si>
  <si>
    <t>Urzędy gmin /miast i mist na prawach powiatu/</t>
  </si>
  <si>
    <t xml:space="preserve">Gospodarka odpadami  </t>
  </si>
  <si>
    <t>PRZETWÓRSTWO PRZEMYSŁOWE</t>
  </si>
  <si>
    <t>Rozwój przedsiebiorczości</t>
  </si>
  <si>
    <t>statutowych banków państw. i innych instytucji finansow.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</si>
  <si>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</si>
  <si>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</si>
  <si>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</si>
  <si>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</si>
  <si>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</si>
  <si>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</si>
  <si>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</si>
  <si>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</si>
  <si>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</si>
  <si>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</si>
  <si>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</si>
  <si>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</si>
  <si>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</si>
  <si>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</si>
  <si>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</si>
  <si>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</si>
  <si>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</si>
  <si>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</si>
  <si>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</si>
  <si>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</si>
  <si>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</si>
  <si>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Wydział Inżynierii Miejskiej</t>
  </si>
  <si>
    <t>71035</t>
  </si>
  <si>
    <t>Cmentarze</t>
  </si>
  <si>
    <t>/lokale komunalne/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</si>
  <si>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</si>
  <si>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</si>
  <si>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</si>
  <si>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</si>
  <si>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</si>
  <si>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</si>
  <si>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</si>
  <si>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Świadczenie wychowawcze /zlecone/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</si>
  <si>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</si>
  <si>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</si>
  <si>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</si>
  <si>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</si>
  <si>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</si>
  <si>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</si>
  <si>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Pomoc materialna dla uczniów o charakterze socjalnym</t>
  </si>
  <si>
    <t>Wydatki osobowe nie zaliczone do wynagrodzeń</t>
  </si>
  <si>
    <t>85501</t>
  </si>
  <si>
    <t>85502</t>
  </si>
  <si>
    <t>Karta Dużej Rodziny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</si>
  <si>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</si>
  <si>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</si>
  <si>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</si>
  <si>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</si>
  <si>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</si>
  <si>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</si>
  <si>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</si>
  <si>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</si>
  <si>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</si>
  <si>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</si>
  <si>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 xml:space="preserve">921 </t>
  </si>
  <si>
    <t>92118</t>
  </si>
  <si>
    <t>Załącznik Nr 18 do</t>
  </si>
  <si>
    <t>ustawy, pobranych nienależnie lub w nadmiernej wysokości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</si>
  <si>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</si>
  <si>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</si>
  <si>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</si>
  <si>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</si>
  <si>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</si>
  <si>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</si>
  <si>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</si>
  <si>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</si>
  <si>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</si>
  <si>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</si>
  <si>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</si>
  <si>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</si>
  <si>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</si>
  <si>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Opłaty na rzecz budżetów jednostek sdamorzadu</t>
  </si>
  <si>
    <t xml:space="preserve">Dotacje celowe z budżetu na finansowanie lub </t>
  </si>
  <si>
    <t xml:space="preserve">dofinansowanie kosztów realizacji inwestycji i zakupów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</si>
  <si>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</si>
  <si>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</si>
  <si>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</si>
  <si>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Plan wydatków na 2021r.</t>
  </si>
  <si>
    <t>Plan 2021r.</t>
  </si>
  <si>
    <t>Wpaty na PPK finansowane przez podmiot zatrudniajacy</t>
  </si>
  <si>
    <t>6290</t>
  </si>
  <si>
    <t>Środki na dofinansowanie własnych inwestycji gmin, powiatów</t>
  </si>
  <si>
    <t>/zwiazków gmin, związkó powiatowo-gminnych, związków powiatów/,</t>
  </si>
  <si>
    <t>samorzadów województw pozyskane z innych źródeł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</si>
  <si>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</si>
  <si>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</si>
  <si>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</si>
  <si>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</si>
  <si>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</si>
  <si>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</si>
  <si>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</si>
  <si>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KULTURA I OCHRONA DZIEDZICTWA NARODOWEGO</t>
  </si>
  <si>
    <t xml:space="preserve">80101 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</si>
  <si>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</si>
  <si>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</si>
  <si>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</si>
  <si>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</si>
  <si>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</si>
  <si>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</si>
  <si>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2680</t>
  </si>
  <si>
    <t xml:space="preserve">Rekompensaty utraconych dochodów w podatkach i opłatach </t>
  </si>
  <si>
    <t>lokalnych</t>
  </si>
  <si>
    <t>2020</t>
  </si>
  <si>
    <t xml:space="preserve">Dotacje celowe z budżetu państwa na zadania bieżące relizowane </t>
  </si>
  <si>
    <t xml:space="preserve">przez gminę na podsatawie porozumień z organami administracji </t>
  </si>
  <si>
    <t>rządowej</t>
  </si>
  <si>
    <t>Cmentarze - porozumienie</t>
  </si>
  <si>
    <t>Dodatki mieszkaniowe -zazdanie zlecone</t>
  </si>
  <si>
    <t>85504</t>
  </si>
  <si>
    <t>Wspieranie rodziny - zadanie zlecone</t>
  </si>
  <si>
    <t>Spis powszechny i inne</t>
  </si>
  <si>
    <t>0940</t>
  </si>
  <si>
    <t>Wpływy z rozliczeń/ zwrotów z lat ubiegłych</t>
  </si>
  <si>
    <t>OCHRONA ZDROWIA</t>
  </si>
  <si>
    <t>Pozostała działaność</t>
  </si>
  <si>
    <t>2700</t>
  </si>
  <si>
    <t xml:space="preserve">Środki na dofinansowanie własnych zadań bieżących gmin, </t>
  </si>
  <si>
    <t xml:space="preserve">powiatów /zwiazków gmin, zwiazków powiatowo-gminnych, </t>
  </si>
  <si>
    <t>z innych źródeł</t>
  </si>
  <si>
    <t xml:space="preserve">zwiazków powiatów/, samorzadów województw, pozyskane z </t>
  </si>
  <si>
    <t>70095</t>
  </si>
  <si>
    <t>92120</t>
  </si>
  <si>
    <t>Ochrona zabytków i opieka nad zabytkami</t>
  </si>
  <si>
    <t>EDUKACYJNA OPIEKA WYCHOWAWCZA</t>
  </si>
  <si>
    <t>do Zarządzenia Nr 51/21</t>
  </si>
  <si>
    <t>z dnia 31.03.2021</t>
  </si>
  <si>
    <t>x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</si>
</sst>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6"/>
  <sheetViews>
    <sheetView zoomScalePageLayoutView="0" workbookViewId="0" topLeftCell="A243">
      <selection activeCell="A267" sqref="A267:IV330"/>
    </sheetView>
  </sheetViews>
  <sheetFormatPr defaultColWidth="9.00390625" defaultRowHeight="12.75"/>
  <cols>
    <col min="1" max="1" width="3.875" style="6" customWidth="1"/>
    <col min="2" max="2" width="6.00390625" style="6" customWidth="1"/>
    <col min="3" max="3" width="4.875" style="30" customWidth="1"/>
    <col min="4" max="4" width="57.25390625" style="9" customWidth="1"/>
    <col min="5" max="5" width="21.125" style="74" customWidth="1"/>
  </cols>
  <sheetData>
    <row r="1" spans="1:5" ht="12.75">
      <c r="A1" s="6" t="s">
        <v>39</v>
      </c>
      <c r="E1" s="66" t="s">
        <v>287</v>
      </c>
    </row>
    <row r="2" ht="12.75">
      <c r="E2" s="67" t="s">
        <v>355</v>
      </c>
    </row>
    <row r="3" spans="4:5" ht="15.75">
      <c r="D3" s="38" t="s">
        <v>76</v>
      </c>
      <c r="E3" s="67" t="s">
        <v>99</v>
      </c>
    </row>
    <row r="4" spans="1:5" ht="12.75">
      <c r="A4" s="17"/>
      <c r="B4" s="17"/>
      <c r="C4" s="33"/>
      <c r="D4" s="39"/>
      <c r="E4" s="68" t="s">
        <v>356</v>
      </c>
    </row>
    <row r="5" spans="1:5" ht="12.75">
      <c r="A5" s="3" t="s">
        <v>0</v>
      </c>
      <c r="B5" s="3" t="s">
        <v>8</v>
      </c>
      <c r="C5" s="29" t="s">
        <v>53</v>
      </c>
      <c r="D5" s="12" t="s">
        <v>54</v>
      </c>
      <c r="E5" s="69" t="s">
        <v>309</v>
      </c>
    </row>
    <row r="6" spans="1:5" ht="12.75">
      <c r="A6" s="1">
        <v>1</v>
      </c>
      <c r="B6" s="1">
        <v>2</v>
      </c>
      <c r="C6" s="27" t="s">
        <v>55</v>
      </c>
      <c r="D6" s="1">
        <v>4</v>
      </c>
      <c r="E6" s="92">
        <v>5</v>
      </c>
    </row>
    <row r="7" spans="1:5" ht="12.75">
      <c r="A7" s="19"/>
      <c r="B7" s="19"/>
      <c r="C7" s="31"/>
      <c r="D7" s="43" t="s">
        <v>151</v>
      </c>
      <c r="E7" s="70">
        <f>E16+E42+E58+E65+E110+E135+E237+E119+E9+E184+E36+E257+E127+E180</f>
        <v>131668465.5</v>
      </c>
    </row>
    <row r="8" spans="1:5" ht="12.75">
      <c r="A8" s="17"/>
      <c r="B8" s="17"/>
      <c r="C8" s="33"/>
      <c r="D8" s="40" t="s">
        <v>152</v>
      </c>
      <c r="E8" s="71"/>
    </row>
    <row r="9" spans="1:5" ht="12.75">
      <c r="A9" s="3">
        <v>150</v>
      </c>
      <c r="B9" s="3"/>
      <c r="C9" s="29"/>
      <c r="D9" s="64" t="s">
        <v>228</v>
      </c>
      <c r="E9" s="73">
        <f>E10</f>
        <v>560000</v>
      </c>
    </row>
    <row r="10" spans="1:5" ht="12.75">
      <c r="A10" s="3"/>
      <c r="B10" s="3">
        <v>15011</v>
      </c>
      <c r="C10" s="29"/>
      <c r="D10" s="64" t="s">
        <v>229</v>
      </c>
      <c r="E10" s="73">
        <f>SUM(E11:E15)</f>
        <v>560000</v>
      </c>
    </row>
    <row r="11" spans="1:5" ht="12.75">
      <c r="A11" s="3"/>
      <c r="B11" s="3"/>
      <c r="C11" s="30" t="s">
        <v>108</v>
      </c>
      <c r="D11" s="9" t="s">
        <v>57</v>
      </c>
      <c r="E11" s="73">
        <v>420000</v>
      </c>
    </row>
    <row r="12" spans="1:5" ht="12.75">
      <c r="A12" s="3"/>
      <c r="B12" s="3"/>
      <c r="C12" s="29"/>
      <c r="D12" s="12" t="s">
        <v>88</v>
      </c>
      <c r="E12" s="72"/>
    </row>
    <row r="13" spans="1:5" ht="12.75">
      <c r="A13" s="3"/>
      <c r="B13" s="3"/>
      <c r="C13" s="29"/>
      <c r="D13" s="12" t="s">
        <v>89</v>
      </c>
      <c r="E13" s="72"/>
    </row>
    <row r="14" spans="1:5" ht="12.75">
      <c r="A14" s="3"/>
      <c r="B14" s="3"/>
      <c r="C14" s="29"/>
      <c r="D14" s="12" t="s">
        <v>90</v>
      </c>
      <c r="E14" s="73"/>
    </row>
    <row r="15" spans="1:5" ht="12.75">
      <c r="A15" s="17"/>
      <c r="B15" s="17"/>
      <c r="C15" s="33" t="s">
        <v>106</v>
      </c>
      <c r="D15" s="39" t="s">
        <v>52</v>
      </c>
      <c r="E15" s="93">
        <v>140000</v>
      </c>
    </row>
    <row r="16" spans="1:5" ht="12.75">
      <c r="A16" s="6">
        <v>700</v>
      </c>
      <c r="D16" s="9" t="s">
        <v>56</v>
      </c>
      <c r="E16" s="74">
        <f>E17</f>
        <v>5820313</v>
      </c>
    </row>
    <row r="17" spans="2:5" ht="12.75">
      <c r="B17" s="6">
        <v>70005</v>
      </c>
      <c r="D17" s="9" t="s">
        <v>11</v>
      </c>
      <c r="E17" s="74">
        <f>SUM(E18:E33)</f>
        <v>5820313</v>
      </c>
    </row>
    <row r="18" spans="3:5" ht="12.75">
      <c r="C18" s="30" t="s">
        <v>107</v>
      </c>
      <c r="D18" s="9" t="s">
        <v>231</v>
      </c>
      <c r="E18" s="74">
        <v>40000</v>
      </c>
    </row>
    <row r="19" spans="3:5" ht="12.75">
      <c r="C19" s="30" t="s">
        <v>232</v>
      </c>
      <c r="D19" s="9" t="s">
        <v>233</v>
      </c>
      <c r="E19" s="74">
        <v>100000</v>
      </c>
    </row>
    <row r="20" spans="3:5" ht="12.75">
      <c r="C20" s="30" t="s">
        <v>277</v>
      </c>
      <c r="D20" s="9" t="s">
        <v>278</v>
      </c>
      <c r="E20" s="74">
        <v>50000</v>
      </c>
    </row>
    <row r="21" ht="12.75">
      <c r="D21" s="9" t="s">
        <v>279</v>
      </c>
    </row>
    <row r="22" ht="12.75">
      <c r="D22" s="9" t="s">
        <v>280</v>
      </c>
    </row>
    <row r="23" spans="3:5" ht="12.75">
      <c r="C23" s="30" t="s">
        <v>108</v>
      </c>
      <c r="D23" s="9" t="s">
        <v>235</v>
      </c>
      <c r="E23" s="74">
        <v>2150000</v>
      </c>
    </row>
    <row r="24" ht="12.75">
      <c r="D24" s="9" t="s">
        <v>88</v>
      </c>
    </row>
    <row r="25" ht="12.75">
      <c r="D25" s="9" t="s">
        <v>89</v>
      </c>
    </row>
    <row r="26" ht="12.75">
      <c r="D26" s="9" t="s">
        <v>90</v>
      </c>
    </row>
    <row r="27" spans="3:5" ht="12.75">
      <c r="C27" s="30" t="s">
        <v>146</v>
      </c>
      <c r="D27" s="9" t="s">
        <v>220</v>
      </c>
      <c r="E27" s="74">
        <v>80000</v>
      </c>
    </row>
    <row r="28" ht="12.75">
      <c r="D28" s="9" t="s">
        <v>221</v>
      </c>
    </row>
    <row r="29" spans="1:5" ht="12.75">
      <c r="A29" s="3"/>
      <c r="B29" s="3"/>
      <c r="C29" s="29" t="s">
        <v>109</v>
      </c>
      <c r="D29" s="12" t="s">
        <v>214</v>
      </c>
      <c r="E29" s="75">
        <v>800000</v>
      </c>
    </row>
    <row r="30" spans="1:5" ht="12.75">
      <c r="A30" s="3"/>
      <c r="B30" s="3"/>
      <c r="C30" s="29"/>
      <c r="D30" s="12" t="s">
        <v>215</v>
      </c>
      <c r="E30" s="75"/>
    </row>
    <row r="31" spans="1:5" ht="12.75">
      <c r="A31" s="3"/>
      <c r="B31" s="3"/>
      <c r="C31" s="29" t="s">
        <v>106</v>
      </c>
      <c r="D31" s="12" t="s">
        <v>52</v>
      </c>
      <c r="E31" s="75">
        <v>2300000</v>
      </c>
    </row>
    <row r="32" spans="1:5" ht="12.75">
      <c r="A32" s="3"/>
      <c r="B32" s="3"/>
      <c r="C32" s="29" t="s">
        <v>110</v>
      </c>
      <c r="D32" s="12" t="s">
        <v>236</v>
      </c>
      <c r="E32" s="75">
        <v>50000</v>
      </c>
    </row>
    <row r="33" spans="1:5" ht="12.75">
      <c r="A33" s="3"/>
      <c r="B33" s="3"/>
      <c r="C33" s="29" t="s">
        <v>311</v>
      </c>
      <c r="D33" s="12" t="s">
        <v>312</v>
      </c>
      <c r="E33" s="75">
        <v>250313</v>
      </c>
    </row>
    <row r="34" spans="1:5" ht="12.75">
      <c r="A34" s="3"/>
      <c r="B34" s="3"/>
      <c r="C34" s="29"/>
      <c r="D34" s="12" t="s">
        <v>313</v>
      </c>
      <c r="E34" s="75"/>
    </row>
    <row r="35" spans="1:5" ht="12.75">
      <c r="A35" s="17"/>
      <c r="B35" s="17"/>
      <c r="C35" s="33"/>
      <c r="D35" s="39" t="s">
        <v>314</v>
      </c>
      <c r="E35" s="76"/>
    </row>
    <row r="36" spans="1:5" ht="12.75">
      <c r="A36" s="3">
        <v>710</v>
      </c>
      <c r="B36" s="3"/>
      <c r="C36" s="29"/>
      <c r="D36" s="12" t="s">
        <v>234</v>
      </c>
      <c r="E36" s="75">
        <f>E37</f>
        <v>233150</v>
      </c>
    </row>
    <row r="37" spans="1:5" ht="12.75">
      <c r="A37" s="3"/>
      <c r="B37" s="3">
        <v>71035</v>
      </c>
      <c r="C37" s="29"/>
      <c r="D37" s="12" t="s">
        <v>254</v>
      </c>
      <c r="E37" s="75">
        <f>SUM(E38:E39)</f>
        <v>233150</v>
      </c>
    </row>
    <row r="38" spans="1:5" ht="12.75">
      <c r="A38" s="3"/>
      <c r="B38" s="3"/>
      <c r="C38" s="29" t="s">
        <v>106</v>
      </c>
      <c r="D38" s="12" t="s">
        <v>52</v>
      </c>
      <c r="E38" s="75">
        <v>220000</v>
      </c>
    </row>
    <row r="39" spans="1:5" ht="12.75">
      <c r="A39" s="3"/>
      <c r="B39" s="3"/>
      <c r="C39" s="29" t="s">
        <v>333</v>
      </c>
      <c r="D39" s="12" t="s">
        <v>334</v>
      </c>
      <c r="E39" s="75">
        <v>13150</v>
      </c>
    </row>
    <row r="40" spans="1:5" ht="12.75">
      <c r="A40" s="3"/>
      <c r="B40" s="3"/>
      <c r="C40" s="29"/>
      <c r="D40" s="12" t="s">
        <v>335</v>
      </c>
      <c r="E40" s="75"/>
    </row>
    <row r="41" spans="1:5" ht="12.75">
      <c r="A41" s="17"/>
      <c r="B41" s="17"/>
      <c r="C41" s="33"/>
      <c r="D41" s="39" t="s">
        <v>336</v>
      </c>
      <c r="E41" s="76"/>
    </row>
    <row r="42" spans="1:5" ht="12.75">
      <c r="A42" s="6">
        <v>750</v>
      </c>
      <c r="D42" s="9" t="s">
        <v>58</v>
      </c>
      <c r="E42" s="74">
        <f>E43+E47+E51</f>
        <v>427152</v>
      </c>
    </row>
    <row r="43" spans="2:5" ht="12.75">
      <c r="B43" s="6">
        <v>75011</v>
      </c>
      <c r="D43" s="9" t="s">
        <v>70</v>
      </c>
      <c r="E43" s="74">
        <f>SUM(E44:E44)</f>
        <v>276012</v>
      </c>
    </row>
    <row r="44" spans="1:5" ht="12.75">
      <c r="A44" s="3"/>
      <c r="B44" s="3"/>
      <c r="C44" s="29" t="s">
        <v>125</v>
      </c>
      <c r="D44" s="12" t="s">
        <v>71</v>
      </c>
      <c r="E44" s="75">
        <v>276012</v>
      </c>
    </row>
    <row r="45" spans="1:5" ht="12.75">
      <c r="A45" s="3"/>
      <c r="B45" s="3"/>
      <c r="C45" s="29"/>
      <c r="D45" s="11" t="s">
        <v>72</v>
      </c>
      <c r="E45" s="77"/>
    </row>
    <row r="46" spans="1:5" ht="12.75">
      <c r="A46" s="3"/>
      <c r="B46" s="3"/>
      <c r="C46" s="29"/>
      <c r="D46" s="11" t="s">
        <v>73</v>
      </c>
      <c r="E46" s="77"/>
    </row>
    <row r="47" spans="1:5" ht="12.75">
      <c r="A47" s="3"/>
      <c r="B47" s="3">
        <v>75023</v>
      </c>
      <c r="C47" s="29"/>
      <c r="D47" s="12" t="s">
        <v>94</v>
      </c>
      <c r="E47" s="75">
        <f>SUM(E48:E50)</f>
        <v>120309</v>
      </c>
    </row>
    <row r="48" spans="1:5" ht="12.75">
      <c r="A48" s="3"/>
      <c r="B48" s="3"/>
      <c r="C48" s="29" t="s">
        <v>281</v>
      </c>
      <c r="D48" s="12" t="s">
        <v>282</v>
      </c>
      <c r="E48" s="75"/>
    </row>
    <row r="49" spans="1:5" ht="12.75">
      <c r="A49" s="3"/>
      <c r="B49" s="3"/>
      <c r="C49" s="29"/>
      <c r="D49" s="12" t="s">
        <v>283</v>
      </c>
      <c r="E49" s="75"/>
    </row>
    <row r="50" spans="1:5" ht="12.75">
      <c r="A50" s="3"/>
      <c r="B50" s="3"/>
      <c r="C50" s="29" t="s">
        <v>106</v>
      </c>
      <c r="D50" s="12" t="s">
        <v>52</v>
      </c>
      <c r="E50" s="75">
        <v>120309</v>
      </c>
    </row>
    <row r="51" spans="1:5" ht="12.75">
      <c r="A51" s="3"/>
      <c r="B51" s="3">
        <v>75056</v>
      </c>
      <c r="C51" s="29"/>
      <c r="D51" s="12" t="s">
        <v>341</v>
      </c>
      <c r="E51" s="75">
        <f>E52</f>
        <v>30831</v>
      </c>
    </row>
    <row r="52" spans="1:5" ht="12.75">
      <c r="A52" s="3"/>
      <c r="B52" s="3"/>
      <c r="C52" s="29" t="s">
        <v>125</v>
      </c>
      <c r="D52" s="12" t="s">
        <v>71</v>
      </c>
      <c r="E52" s="75">
        <v>30831</v>
      </c>
    </row>
    <row r="53" spans="1:5" ht="12.75">
      <c r="A53" s="3"/>
      <c r="B53" s="3"/>
      <c r="C53" s="29"/>
      <c r="D53" s="11" t="s">
        <v>72</v>
      </c>
      <c r="E53" s="75"/>
    </row>
    <row r="54" spans="1:5" ht="12.75">
      <c r="A54" s="17"/>
      <c r="B54" s="17"/>
      <c r="C54" s="33"/>
      <c r="D54" s="18" t="s">
        <v>73</v>
      </c>
      <c r="E54" s="76"/>
    </row>
    <row r="55" spans="1:5" ht="12.75">
      <c r="A55" s="3"/>
      <c r="B55" s="3"/>
      <c r="C55" s="29"/>
      <c r="D55" s="11"/>
      <c r="E55" s="75"/>
    </row>
    <row r="56" spans="1:5" ht="12.75">
      <c r="A56" s="3"/>
      <c r="B56" s="3"/>
      <c r="C56" s="29"/>
      <c r="D56" s="11"/>
      <c r="E56" s="75"/>
    </row>
    <row r="57" spans="1:5" ht="12.75">
      <c r="A57" s="3"/>
      <c r="B57" s="3"/>
      <c r="C57" s="29"/>
      <c r="D57" s="11"/>
      <c r="E57" s="75"/>
    </row>
    <row r="58" spans="1:5" ht="12.75">
      <c r="A58" s="6">
        <v>751</v>
      </c>
      <c r="D58" s="41" t="s">
        <v>91</v>
      </c>
      <c r="E58" s="67">
        <f>E60</f>
        <v>5415</v>
      </c>
    </row>
    <row r="59" spans="4:5" ht="12.75">
      <c r="D59" t="s">
        <v>92</v>
      </c>
      <c r="E59" s="67"/>
    </row>
    <row r="60" spans="1:5" ht="12.75">
      <c r="A60" s="3"/>
      <c r="B60" s="3">
        <v>75101</v>
      </c>
      <c r="C60" s="29"/>
      <c r="D60" s="11" t="s">
        <v>74</v>
      </c>
      <c r="E60" s="77">
        <f>E62</f>
        <v>5415</v>
      </c>
    </row>
    <row r="61" spans="1:5" ht="12.75">
      <c r="A61" s="3"/>
      <c r="B61" s="3"/>
      <c r="C61" s="29"/>
      <c r="D61" s="12" t="s">
        <v>75</v>
      </c>
      <c r="E61" s="69"/>
    </row>
    <row r="62" spans="1:5" ht="12.75">
      <c r="A62" s="3"/>
      <c r="B62" s="3"/>
      <c r="C62" s="29" t="s">
        <v>125</v>
      </c>
      <c r="D62" s="11" t="s">
        <v>71</v>
      </c>
      <c r="E62" s="77">
        <v>5415</v>
      </c>
    </row>
    <row r="63" spans="1:5" s="11" customFormat="1" ht="12.75">
      <c r="A63" s="3"/>
      <c r="B63" s="3"/>
      <c r="C63" s="29"/>
      <c r="D63" s="11" t="s">
        <v>72</v>
      </c>
      <c r="E63" s="77"/>
    </row>
    <row r="64" spans="1:5" s="11" customFormat="1" ht="12.75">
      <c r="A64" s="17"/>
      <c r="B64" s="17"/>
      <c r="C64" s="33"/>
      <c r="D64" s="39" t="s">
        <v>73</v>
      </c>
      <c r="E64" s="68"/>
    </row>
    <row r="65" spans="1:5" ht="12.75">
      <c r="A65" s="6">
        <v>756</v>
      </c>
      <c r="D65" s="9" t="s">
        <v>102</v>
      </c>
      <c r="E65" s="74">
        <f>SUM(+E69+E72+E98+E106+E83)</f>
        <v>53239799</v>
      </c>
    </row>
    <row r="66" ht="12.75">
      <c r="D66" s="9" t="s">
        <v>103</v>
      </c>
    </row>
    <row r="67" ht="12.75">
      <c r="D67" s="9" t="s">
        <v>104</v>
      </c>
    </row>
    <row r="68" ht="12.75">
      <c r="D68" s="9" t="s">
        <v>105</v>
      </c>
    </row>
    <row r="69" spans="2:5" ht="12.75">
      <c r="B69" s="6">
        <v>75601</v>
      </c>
      <c r="D69" s="9" t="s">
        <v>59</v>
      </c>
      <c r="E69" s="74">
        <f>E70</f>
        <v>100000</v>
      </c>
    </row>
    <row r="70" spans="3:5" ht="12.75">
      <c r="C70" s="30" t="s">
        <v>112</v>
      </c>
      <c r="D70" s="9" t="s">
        <v>237</v>
      </c>
      <c r="E70" s="74">
        <v>100000</v>
      </c>
    </row>
    <row r="71" ht="12.75">
      <c r="D71" s="9" t="s">
        <v>60</v>
      </c>
    </row>
    <row r="72" spans="2:5" ht="12.75">
      <c r="B72" s="6">
        <v>75615</v>
      </c>
      <c r="D72" s="9" t="s">
        <v>61</v>
      </c>
      <c r="E72" s="74">
        <f>SUM(E75:E82)</f>
        <v>17398512</v>
      </c>
    </row>
    <row r="73" ht="12.75">
      <c r="D73" s="9" t="s">
        <v>138</v>
      </c>
    </row>
    <row r="74" spans="4:5" ht="12.75">
      <c r="D74" t="s">
        <v>139</v>
      </c>
      <c r="E74" s="67"/>
    </row>
    <row r="75" spans="3:5" ht="12.75">
      <c r="C75" s="30" t="s">
        <v>113</v>
      </c>
      <c r="D75" s="41" t="s">
        <v>238</v>
      </c>
      <c r="E75" s="67">
        <v>17100000</v>
      </c>
    </row>
    <row r="76" spans="3:5" ht="12.75">
      <c r="C76" s="30" t="s">
        <v>114</v>
      </c>
      <c r="D76" s="41" t="s">
        <v>239</v>
      </c>
      <c r="E76" s="67">
        <v>350</v>
      </c>
    </row>
    <row r="77" spans="3:5" ht="12.75">
      <c r="C77" s="30" t="s">
        <v>115</v>
      </c>
      <c r="D77" t="s">
        <v>240</v>
      </c>
      <c r="E77" s="67">
        <v>280000</v>
      </c>
    </row>
    <row r="78" spans="3:5" ht="12.75">
      <c r="C78" s="30" t="s">
        <v>116</v>
      </c>
      <c r="D78" t="s">
        <v>241</v>
      </c>
      <c r="E78" s="67">
        <v>8000</v>
      </c>
    </row>
    <row r="79" spans="3:5" ht="12.75">
      <c r="C79" s="30" t="s">
        <v>281</v>
      </c>
      <c r="D79" t="s">
        <v>282</v>
      </c>
      <c r="E79" s="67">
        <v>162</v>
      </c>
    </row>
    <row r="80" spans="4:5" ht="12.75">
      <c r="D80" t="s">
        <v>283</v>
      </c>
      <c r="E80" s="67"/>
    </row>
    <row r="81" spans="1:5" ht="12.75">
      <c r="A81" s="3"/>
      <c r="B81" s="3"/>
      <c r="C81" s="29" t="s">
        <v>117</v>
      </c>
      <c r="D81" s="11" t="s">
        <v>243</v>
      </c>
      <c r="E81" s="77">
        <v>10000</v>
      </c>
    </row>
    <row r="82" spans="1:5" ht="12.75">
      <c r="A82" s="3"/>
      <c r="B82" s="3"/>
      <c r="C82" s="29"/>
      <c r="D82" s="42" t="s">
        <v>242</v>
      </c>
      <c r="E82" s="77"/>
    </row>
    <row r="83" spans="1:5" ht="12.75">
      <c r="A83" s="3"/>
      <c r="B83" s="3">
        <v>75616</v>
      </c>
      <c r="C83" s="29"/>
      <c r="D83" s="42" t="s">
        <v>140</v>
      </c>
      <c r="E83" s="77">
        <f>SUM(E86:E96)</f>
        <v>6646450</v>
      </c>
    </row>
    <row r="84" spans="1:5" ht="12.75">
      <c r="A84" s="3"/>
      <c r="B84" s="3"/>
      <c r="C84" s="29"/>
      <c r="D84" s="42" t="s">
        <v>141</v>
      </c>
      <c r="E84" s="77"/>
    </row>
    <row r="85" spans="1:5" ht="12.75">
      <c r="A85" s="3"/>
      <c r="B85" s="3"/>
      <c r="C85" s="29"/>
      <c r="D85" s="42" t="s">
        <v>142</v>
      </c>
      <c r="E85" s="77"/>
    </row>
    <row r="86" spans="1:5" ht="12.75">
      <c r="A86" s="3"/>
      <c r="B86" s="3"/>
      <c r="C86" s="30" t="s">
        <v>113</v>
      </c>
      <c r="D86" s="41" t="s">
        <v>238</v>
      </c>
      <c r="E86" s="77">
        <v>5000000</v>
      </c>
    </row>
    <row r="87" spans="1:5" ht="12.75">
      <c r="A87" s="3"/>
      <c r="B87" s="3"/>
      <c r="C87" s="30" t="s">
        <v>114</v>
      </c>
      <c r="D87" s="41" t="s">
        <v>239</v>
      </c>
      <c r="E87" s="77">
        <v>51000</v>
      </c>
    </row>
    <row r="88" spans="1:5" ht="12.75">
      <c r="A88" s="3"/>
      <c r="B88" s="3"/>
      <c r="C88" s="29" t="s">
        <v>118</v>
      </c>
      <c r="D88" s="42" t="s">
        <v>244</v>
      </c>
      <c r="E88" s="77">
        <v>450</v>
      </c>
    </row>
    <row r="89" spans="1:5" ht="12.75">
      <c r="A89" s="3"/>
      <c r="B89" s="3"/>
      <c r="C89" s="30" t="s">
        <v>115</v>
      </c>
      <c r="D89" t="s">
        <v>240</v>
      </c>
      <c r="E89" s="77">
        <v>350000</v>
      </c>
    </row>
    <row r="90" spans="1:5" ht="12.75">
      <c r="A90" s="3"/>
      <c r="B90" s="3"/>
      <c r="C90" s="29" t="s">
        <v>119</v>
      </c>
      <c r="D90" s="11" t="s">
        <v>245</v>
      </c>
      <c r="E90" s="77">
        <v>80000</v>
      </c>
    </row>
    <row r="91" spans="1:5" ht="12.75">
      <c r="A91" s="3"/>
      <c r="B91" s="3"/>
      <c r="C91" s="30" t="s">
        <v>116</v>
      </c>
      <c r="D91" t="s">
        <v>241</v>
      </c>
      <c r="E91" s="77">
        <v>1100000</v>
      </c>
    </row>
    <row r="92" spans="1:5" ht="12.75">
      <c r="A92" s="3"/>
      <c r="B92" s="3"/>
      <c r="C92" s="30" t="s">
        <v>281</v>
      </c>
      <c r="D92" t="s">
        <v>282</v>
      </c>
      <c r="E92" s="77">
        <v>7000</v>
      </c>
    </row>
    <row r="93" spans="1:5" ht="12.75">
      <c r="A93" s="3"/>
      <c r="B93" s="3"/>
      <c r="D93" t="s">
        <v>283</v>
      </c>
      <c r="E93" s="77"/>
    </row>
    <row r="94" spans="1:5" ht="12.75">
      <c r="A94" s="3"/>
      <c r="B94" s="3"/>
      <c r="C94" s="29" t="s">
        <v>117</v>
      </c>
      <c r="D94" s="11" t="s">
        <v>243</v>
      </c>
      <c r="E94" s="77">
        <v>25000</v>
      </c>
    </row>
    <row r="95" spans="1:5" ht="12.75">
      <c r="A95" s="3"/>
      <c r="B95" s="3"/>
      <c r="C95" s="29"/>
      <c r="D95" s="42" t="s">
        <v>242</v>
      </c>
      <c r="E95" s="77"/>
    </row>
    <row r="96" spans="1:5" ht="12.75">
      <c r="A96" s="3"/>
      <c r="B96" s="3"/>
      <c r="C96" s="29" t="s">
        <v>330</v>
      </c>
      <c r="D96" s="42" t="s">
        <v>331</v>
      </c>
      <c r="E96" s="77">
        <v>33000</v>
      </c>
    </row>
    <row r="97" spans="1:5" ht="12.75">
      <c r="A97" s="3"/>
      <c r="B97" s="3"/>
      <c r="C97" s="29"/>
      <c r="D97" s="42" t="s">
        <v>332</v>
      </c>
      <c r="E97" s="77"/>
    </row>
    <row r="98" spans="2:5" ht="12.75">
      <c r="B98" s="6">
        <v>75618</v>
      </c>
      <c r="D98" s="9" t="s">
        <v>95</v>
      </c>
      <c r="E98" s="74">
        <f>SUM(E100:E104)</f>
        <v>1700500</v>
      </c>
    </row>
    <row r="99" ht="12.75">
      <c r="D99" s="9" t="s">
        <v>96</v>
      </c>
    </row>
    <row r="100" spans="3:5" ht="12.75">
      <c r="C100" s="30" t="s">
        <v>120</v>
      </c>
      <c r="D100" s="9" t="s">
        <v>62</v>
      </c>
      <c r="E100" s="74">
        <v>450000</v>
      </c>
    </row>
    <row r="101" spans="3:5" ht="12.75">
      <c r="C101" s="30" t="s">
        <v>121</v>
      </c>
      <c r="D101" s="9" t="s">
        <v>97</v>
      </c>
      <c r="E101" s="74">
        <v>600000</v>
      </c>
    </row>
    <row r="102" spans="1:5" ht="12.75">
      <c r="A102" s="45"/>
      <c r="B102" s="45"/>
      <c r="C102" s="37" t="s">
        <v>143</v>
      </c>
      <c r="D102" s="46" t="s">
        <v>163</v>
      </c>
      <c r="E102" s="78">
        <v>650000</v>
      </c>
    </row>
    <row r="103" ht="12.75">
      <c r="D103" s="9" t="s">
        <v>164</v>
      </c>
    </row>
    <row r="104" spans="3:5" ht="12.75">
      <c r="C104" s="30" t="s">
        <v>281</v>
      </c>
      <c r="D104" t="s">
        <v>282</v>
      </c>
      <c r="E104" s="74">
        <v>500</v>
      </c>
    </row>
    <row r="105" ht="12.75">
      <c r="D105" t="s">
        <v>283</v>
      </c>
    </row>
    <row r="106" spans="1:5" ht="12.75">
      <c r="A106" s="3"/>
      <c r="B106" s="3">
        <v>75621</v>
      </c>
      <c r="C106" s="29"/>
      <c r="D106" s="12" t="s">
        <v>63</v>
      </c>
      <c r="E106" s="75">
        <f>SUM(E108:E109)</f>
        <v>27394337</v>
      </c>
    </row>
    <row r="107" spans="1:5" ht="12.75">
      <c r="A107" s="3"/>
      <c r="B107" s="3"/>
      <c r="C107" s="29"/>
      <c r="D107" s="12" t="s">
        <v>64</v>
      </c>
      <c r="E107" s="75"/>
    </row>
    <row r="108" spans="1:5" ht="12.75">
      <c r="A108" s="3"/>
      <c r="B108" s="3"/>
      <c r="C108" s="29" t="s">
        <v>122</v>
      </c>
      <c r="D108" s="12" t="s">
        <v>59</v>
      </c>
      <c r="E108" s="75">
        <v>26044337</v>
      </c>
    </row>
    <row r="109" spans="1:5" ht="12.75">
      <c r="A109" s="17"/>
      <c r="B109" s="17"/>
      <c r="C109" s="33" t="s">
        <v>123</v>
      </c>
      <c r="D109" s="39" t="s">
        <v>246</v>
      </c>
      <c r="E109" s="76">
        <v>1350000</v>
      </c>
    </row>
    <row r="110" spans="1:5" ht="12.75">
      <c r="A110" s="6">
        <v>758</v>
      </c>
      <c r="D110" s="9" t="s">
        <v>65</v>
      </c>
      <c r="E110" s="74">
        <f>E111+E114+E117</f>
        <v>19374073</v>
      </c>
    </row>
    <row r="111" spans="2:5" ht="12.75">
      <c r="B111" s="6">
        <v>75801</v>
      </c>
      <c r="D111" s="9" t="s">
        <v>66</v>
      </c>
      <c r="E111" s="74">
        <v>19107698</v>
      </c>
    </row>
    <row r="112" ht="12.75">
      <c r="D112" s="9" t="s">
        <v>67</v>
      </c>
    </row>
    <row r="113" spans="3:5" ht="12.75">
      <c r="C113" s="30" t="s">
        <v>124</v>
      </c>
      <c r="D113" s="9" t="s">
        <v>68</v>
      </c>
      <c r="E113" s="74">
        <v>19405629</v>
      </c>
    </row>
    <row r="114" spans="1:5" ht="12.75">
      <c r="A114" s="3"/>
      <c r="B114" s="3">
        <v>75814</v>
      </c>
      <c r="C114" s="29"/>
      <c r="D114" s="12" t="s">
        <v>69</v>
      </c>
      <c r="E114" s="75">
        <f>SUM(E115:E116)</f>
        <v>55736</v>
      </c>
    </row>
    <row r="115" spans="1:5" ht="12.75">
      <c r="A115" s="3"/>
      <c r="B115" s="3"/>
      <c r="C115" s="29" t="s">
        <v>110</v>
      </c>
      <c r="D115" s="12" t="s">
        <v>247</v>
      </c>
      <c r="E115" s="75">
        <v>20000</v>
      </c>
    </row>
    <row r="116" spans="1:5" ht="12.75">
      <c r="A116" s="3"/>
      <c r="B116" s="3"/>
      <c r="C116" s="29" t="s">
        <v>342</v>
      </c>
      <c r="D116" s="12" t="s">
        <v>343</v>
      </c>
      <c r="E116" s="75">
        <v>35736</v>
      </c>
    </row>
    <row r="117" spans="1:5" ht="12.75">
      <c r="A117" s="3"/>
      <c r="B117" s="3">
        <v>75831</v>
      </c>
      <c r="C117" s="29"/>
      <c r="D117" s="12" t="s">
        <v>179</v>
      </c>
      <c r="E117" s="75">
        <f>E118</f>
        <v>210639</v>
      </c>
    </row>
    <row r="118" spans="1:5" ht="12.75">
      <c r="A118" s="17"/>
      <c r="B118" s="17"/>
      <c r="C118" s="33" t="s">
        <v>124</v>
      </c>
      <c r="D118" s="39" t="s">
        <v>68</v>
      </c>
      <c r="E118" s="76">
        <v>210639</v>
      </c>
    </row>
    <row r="119" spans="1:5" ht="12.75">
      <c r="A119" s="3">
        <v>801</v>
      </c>
      <c r="B119" s="3"/>
      <c r="C119" s="29"/>
      <c r="D119" s="12" t="s">
        <v>202</v>
      </c>
      <c r="E119" s="75">
        <f>E120</f>
        <v>2640053</v>
      </c>
    </row>
    <row r="120" spans="1:5" ht="12.75">
      <c r="A120" s="3"/>
      <c r="B120" s="3">
        <v>80104</v>
      </c>
      <c r="C120" s="29"/>
      <c r="D120" s="12" t="s">
        <v>206</v>
      </c>
      <c r="E120" s="75">
        <f>SUM(E121:E126)</f>
        <v>2640053</v>
      </c>
    </row>
    <row r="121" spans="1:5" ht="12.75">
      <c r="A121" s="3"/>
      <c r="B121" s="3"/>
      <c r="C121" s="30" t="s">
        <v>106</v>
      </c>
      <c r="D121" s="9" t="s">
        <v>52</v>
      </c>
      <c r="E121" s="75">
        <v>500000</v>
      </c>
    </row>
    <row r="122" spans="1:5" ht="12.75">
      <c r="A122" s="3"/>
      <c r="B122" s="3"/>
      <c r="C122" s="29" t="s">
        <v>131</v>
      </c>
      <c r="D122" s="12" t="s">
        <v>284</v>
      </c>
      <c r="E122" s="75">
        <v>1240053</v>
      </c>
    </row>
    <row r="123" spans="1:5" ht="12.75">
      <c r="A123" s="3"/>
      <c r="B123" s="3"/>
      <c r="C123" s="29"/>
      <c r="D123" s="12" t="s">
        <v>132</v>
      </c>
      <c r="E123" s="75"/>
    </row>
    <row r="124" spans="1:5" ht="12.75">
      <c r="A124" s="3"/>
      <c r="B124" s="3"/>
      <c r="C124" s="29" t="s">
        <v>216</v>
      </c>
      <c r="D124" s="12" t="s">
        <v>217</v>
      </c>
      <c r="E124" s="75">
        <v>900000</v>
      </c>
    </row>
    <row r="125" spans="1:5" ht="12.75">
      <c r="A125" s="3"/>
      <c r="B125" s="3"/>
      <c r="C125" s="29"/>
      <c r="D125" s="12" t="s">
        <v>218</v>
      </c>
      <c r="E125" s="75"/>
    </row>
    <row r="126" spans="1:5" ht="12.75">
      <c r="A126" s="17"/>
      <c r="B126" s="17"/>
      <c r="C126" s="33"/>
      <c r="D126" s="39" t="s">
        <v>219</v>
      </c>
      <c r="E126" s="76"/>
    </row>
    <row r="127" spans="1:5" ht="12.75">
      <c r="A127" s="3">
        <v>851</v>
      </c>
      <c r="B127" s="3"/>
      <c r="C127" s="29"/>
      <c r="D127" s="12" t="s">
        <v>344</v>
      </c>
      <c r="E127" s="75">
        <f>E128+E130</f>
        <v>29041</v>
      </c>
    </row>
    <row r="128" spans="1:5" ht="12.75">
      <c r="A128" s="3"/>
      <c r="B128" s="3">
        <v>85154</v>
      </c>
      <c r="C128" s="29"/>
      <c r="D128" s="12" t="s">
        <v>4</v>
      </c>
      <c r="E128" s="75">
        <f>E129</f>
        <v>27465</v>
      </c>
    </row>
    <row r="129" spans="1:5" ht="12.75">
      <c r="A129" s="3"/>
      <c r="B129" s="3"/>
      <c r="C129" s="29" t="s">
        <v>342</v>
      </c>
      <c r="D129" s="12" t="s">
        <v>343</v>
      </c>
      <c r="E129" s="75">
        <v>27465</v>
      </c>
    </row>
    <row r="130" spans="1:5" ht="12.75">
      <c r="A130" s="3"/>
      <c r="B130" s="3">
        <v>85195</v>
      </c>
      <c r="C130" s="29"/>
      <c r="D130" s="12" t="s">
        <v>345</v>
      </c>
      <c r="E130" s="75">
        <f>SUM(E131:E132)</f>
        <v>1576</v>
      </c>
    </row>
    <row r="131" spans="1:5" ht="12.75">
      <c r="A131" s="3"/>
      <c r="B131" s="3"/>
      <c r="C131" s="29" t="s">
        <v>111</v>
      </c>
      <c r="D131" s="12" t="s">
        <v>79</v>
      </c>
      <c r="E131" s="75">
        <v>76</v>
      </c>
    </row>
    <row r="132" spans="1:5" ht="12.75">
      <c r="A132" s="3"/>
      <c r="B132" s="3"/>
      <c r="C132" s="29" t="s">
        <v>125</v>
      </c>
      <c r="D132" s="12" t="s">
        <v>71</v>
      </c>
      <c r="E132" s="75">
        <v>1500</v>
      </c>
    </row>
    <row r="133" spans="1:5" ht="12.75">
      <c r="A133" s="3"/>
      <c r="B133" s="3"/>
      <c r="C133" s="29"/>
      <c r="D133" s="12" t="s">
        <v>72</v>
      </c>
      <c r="E133" s="75"/>
    </row>
    <row r="134" spans="1:5" ht="12.75">
      <c r="A134" s="17"/>
      <c r="B134" s="17"/>
      <c r="C134" s="33"/>
      <c r="D134" s="39" t="s">
        <v>73</v>
      </c>
      <c r="E134" s="76"/>
    </row>
    <row r="135" spans="1:5" ht="12.75">
      <c r="A135" s="6">
        <v>852</v>
      </c>
      <c r="D135" s="9" t="s">
        <v>126</v>
      </c>
      <c r="E135" s="75">
        <f>E148+E159+E136+E143+E156+E165+E152+E175+E172</f>
        <v>2028923.3</v>
      </c>
    </row>
    <row r="136" spans="2:5" ht="12.75">
      <c r="B136" s="6">
        <v>85203</v>
      </c>
      <c r="D136" s="9" t="s">
        <v>98</v>
      </c>
      <c r="E136" s="75">
        <f>SUM(E137:E142)</f>
        <v>420700</v>
      </c>
    </row>
    <row r="137" spans="3:5" ht="12.75">
      <c r="C137" s="30" t="s">
        <v>125</v>
      </c>
      <c r="D137" s="9" t="s">
        <v>71</v>
      </c>
      <c r="E137" s="75">
        <v>420600</v>
      </c>
    </row>
    <row r="138" spans="4:5" ht="12.75">
      <c r="D138" s="9" t="s">
        <v>72</v>
      </c>
      <c r="E138" s="75"/>
    </row>
    <row r="139" spans="4:5" ht="12.75">
      <c r="D139" s="9" t="s">
        <v>73</v>
      </c>
      <c r="E139" s="75"/>
    </row>
    <row r="140" spans="3:5" ht="12.75">
      <c r="C140" s="29" t="s">
        <v>135</v>
      </c>
      <c r="D140" s="12" t="s">
        <v>136</v>
      </c>
      <c r="E140" s="75">
        <v>100</v>
      </c>
    </row>
    <row r="141" spans="3:5" ht="12.75">
      <c r="C141" s="29"/>
      <c r="D141" s="12" t="s">
        <v>182</v>
      </c>
      <c r="E141" s="75"/>
    </row>
    <row r="142" spans="3:5" ht="12.75">
      <c r="C142" s="29"/>
      <c r="D142" s="12" t="s">
        <v>137</v>
      </c>
      <c r="E142" s="75"/>
    </row>
    <row r="143" spans="1:5" ht="12.75">
      <c r="A143"/>
      <c r="B143" s="6">
        <v>85213</v>
      </c>
      <c r="D143" s="9" t="s">
        <v>80</v>
      </c>
      <c r="E143" s="75">
        <f>SUM(E146:E147)</f>
        <v>69200</v>
      </c>
    </row>
    <row r="144" spans="1:5" ht="12.75">
      <c r="A144"/>
      <c r="D144" s="9" t="s">
        <v>305</v>
      </c>
      <c r="E144" s="75"/>
    </row>
    <row r="145" spans="1:5" ht="12.75">
      <c r="A145"/>
      <c r="D145" s="9" t="s">
        <v>306</v>
      </c>
      <c r="E145" s="75"/>
    </row>
    <row r="146" spans="3:5" ht="12.75">
      <c r="C146" s="29" t="s">
        <v>131</v>
      </c>
      <c r="D146" s="12" t="s">
        <v>284</v>
      </c>
      <c r="E146" s="75">
        <v>69200</v>
      </c>
    </row>
    <row r="147" spans="3:5" ht="12.75">
      <c r="C147" s="29"/>
      <c r="D147" s="12" t="s">
        <v>132</v>
      </c>
      <c r="E147" s="75"/>
    </row>
    <row r="148" spans="1:5" ht="12.75">
      <c r="A148" s="3"/>
      <c r="B148" s="6">
        <v>85214</v>
      </c>
      <c r="D148" s="9" t="s">
        <v>307</v>
      </c>
      <c r="E148" s="75">
        <f>SUM(E150:E151)</f>
        <v>410004</v>
      </c>
    </row>
    <row r="149" spans="1:5" ht="12.75">
      <c r="A149" s="3"/>
      <c r="D149" s="9" t="s">
        <v>149</v>
      </c>
      <c r="E149" s="75"/>
    </row>
    <row r="150" spans="1:5" ht="12.75">
      <c r="A150" s="3"/>
      <c r="B150" s="3"/>
      <c r="C150" s="29" t="s">
        <v>131</v>
      </c>
      <c r="D150" s="12" t="s">
        <v>284</v>
      </c>
      <c r="E150" s="75">
        <v>410004</v>
      </c>
    </row>
    <row r="151" spans="1:5" ht="12.75">
      <c r="A151" s="3"/>
      <c r="B151" s="3"/>
      <c r="C151" s="29"/>
      <c r="D151" s="12" t="s">
        <v>132</v>
      </c>
      <c r="E151" s="75"/>
    </row>
    <row r="152" spans="1:5" ht="12.75">
      <c r="A152" s="3"/>
      <c r="B152" s="3">
        <v>85215</v>
      </c>
      <c r="C152" s="29"/>
      <c r="D152" s="12" t="s">
        <v>13</v>
      </c>
      <c r="E152" s="75">
        <f>E153</f>
        <v>1260</v>
      </c>
    </row>
    <row r="153" spans="1:5" ht="12.75">
      <c r="A153" s="3"/>
      <c r="B153" s="3"/>
      <c r="C153" s="30" t="s">
        <v>125</v>
      </c>
      <c r="D153" s="9" t="s">
        <v>71</v>
      </c>
      <c r="E153" s="75">
        <v>1260</v>
      </c>
    </row>
    <row r="154" spans="1:5" ht="12.75">
      <c r="A154" s="3"/>
      <c r="B154" s="3"/>
      <c r="D154" s="9" t="s">
        <v>72</v>
      </c>
      <c r="E154" s="75"/>
    </row>
    <row r="155" spans="1:5" ht="12.75">
      <c r="A155" s="3"/>
      <c r="B155" s="3"/>
      <c r="D155" s="9" t="s">
        <v>73</v>
      </c>
      <c r="E155" s="75"/>
    </row>
    <row r="156" spans="1:5" ht="12.75">
      <c r="A156" s="3"/>
      <c r="B156" s="3">
        <v>85216</v>
      </c>
      <c r="C156" s="29"/>
      <c r="D156" s="12" t="s">
        <v>178</v>
      </c>
      <c r="E156" s="75">
        <f>SUM(E157:E158)</f>
        <v>664440</v>
      </c>
    </row>
    <row r="157" spans="1:5" ht="12.75">
      <c r="A157" s="3"/>
      <c r="B157" s="3"/>
      <c r="C157" s="29" t="s">
        <v>131</v>
      </c>
      <c r="D157" s="12" t="s">
        <v>284</v>
      </c>
      <c r="E157" s="75">
        <v>664440</v>
      </c>
    </row>
    <row r="158" spans="1:5" ht="12.75">
      <c r="A158" s="3"/>
      <c r="B158" s="3"/>
      <c r="C158" s="29"/>
      <c r="D158" s="12" t="s">
        <v>132</v>
      </c>
      <c r="E158" s="75"/>
    </row>
    <row r="159" spans="1:5" ht="12.75">
      <c r="A159" s="3"/>
      <c r="B159" s="3">
        <v>85219</v>
      </c>
      <c r="C159" s="29"/>
      <c r="D159" s="12" t="s">
        <v>27</v>
      </c>
      <c r="E159" s="75">
        <f>SUM(E160:E163)</f>
        <v>188303</v>
      </c>
    </row>
    <row r="160" spans="1:5" ht="12.75">
      <c r="A160" s="3"/>
      <c r="B160" s="3"/>
      <c r="C160" s="30" t="s">
        <v>125</v>
      </c>
      <c r="D160" s="9" t="s">
        <v>71</v>
      </c>
      <c r="E160" s="75">
        <v>4860</v>
      </c>
    </row>
    <row r="161" spans="1:5" ht="12.75">
      <c r="A161" s="3"/>
      <c r="B161" s="3"/>
      <c r="D161" s="9" t="s">
        <v>72</v>
      </c>
      <c r="E161" s="75"/>
    </row>
    <row r="162" spans="1:5" ht="12.75">
      <c r="A162" s="3"/>
      <c r="B162" s="3"/>
      <c r="D162" s="9" t="s">
        <v>73</v>
      </c>
      <c r="E162" s="75"/>
    </row>
    <row r="163" spans="1:5" ht="12.75">
      <c r="A163" s="3"/>
      <c r="B163" s="3"/>
      <c r="C163" s="29" t="s">
        <v>131</v>
      </c>
      <c r="D163" s="12" t="s">
        <v>284</v>
      </c>
      <c r="E163" s="75">
        <v>183443</v>
      </c>
    </row>
    <row r="164" spans="1:5" ht="12.75">
      <c r="A164" s="3"/>
      <c r="B164" s="3"/>
      <c r="C164" s="29"/>
      <c r="D164" s="12" t="s">
        <v>132</v>
      </c>
      <c r="E164" s="75"/>
    </row>
    <row r="165" spans="1:5" ht="12.75">
      <c r="A165" s="3"/>
      <c r="B165" s="3">
        <v>85228</v>
      </c>
      <c r="C165" s="29"/>
      <c r="D165" s="12" t="s">
        <v>205</v>
      </c>
      <c r="E165" s="75">
        <f>SUM(E166:E170)</f>
        <v>175863</v>
      </c>
    </row>
    <row r="166" spans="1:5" ht="12.75">
      <c r="A166" s="3"/>
      <c r="B166" s="3"/>
      <c r="C166" s="30" t="s">
        <v>125</v>
      </c>
      <c r="D166" s="9" t="s">
        <v>71</v>
      </c>
      <c r="E166" s="75">
        <v>175560</v>
      </c>
    </row>
    <row r="167" spans="1:5" ht="12.75">
      <c r="A167" s="3"/>
      <c r="B167" s="3"/>
      <c r="C167" s="29"/>
      <c r="D167" s="12" t="s">
        <v>72</v>
      </c>
      <c r="E167" s="75"/>
    </row>
    <row r="168" spans="1:5" ht="12.75">
      <c r="A168" s="3"/>
      <c r="B168" s="3"/>
      <c r="C168" s="29"/>
      <c r="D168" s="12" t="s">
        <v>73</v>
      </c>
      <c r="E168" s="75"/>
    </row>
    <row r="169" spans="1:5" ht="12.75">
      <c r="A169" s="3"/>
      <c r="B169" s="3"/>
      <c r="C169" s="29" t="s">
        <v>135</v>
      </c>
      <c r="D169" s="12" t="s">
        <v>136</v>
      </c>
      <c r="E169" s="75">
        <v>303</v>
      </c>
    </row>
    <row r="170" spans="1:5" ht="12.75">
      <c r="A170" s="3"/>
      <c r="B170" s="3"/>
      <c r="C170" s="29"/>
      <c r="D170" s="12" t="s">
        <v>182</v>
      </c>
      <c r="E170" s="75"/>
    </row>
    <row r="171" spans="1:5" ht="12.75">
      <c r="A171" s="3"/>
      <c r="B171" s="3"/>
      <c r="C171" s="29"/>
      <c r="D171" s="12" t="s">
        <v>137</v>
      </c>
      <c r="E171" s="75"/>
    </row>
    <row r="172" spans="1:5" ht="12.75">
      <c r="A172" s="3"/>
      <c r="B172" s="3">
        <v>85230</v>
      </c>
      <c r="C172" s="29"/>
      <c r="D172" s="12" t="s">
        <v>275</v>
      </c>
      <c r="E172" s="75">
        <f>E173</f>
        <v>84153.3</v>
      </c>
    </row>
    <row r="173" spans="1:5" ht="12.75">
      <c r="A173" s="3"/>
      <c r="B173" s="3"/>
      <c r="C173" s="29" t="s">
        <v>131</v>
      </c>
      <c r="D173" s="12" t="s">
        <v>284</v>
      </c>
      <c r="E173" s="75">
        <v>84153.3</v>
      </c>
    </row>
    <row r="174" spans="1:5" ht="12.75">
      <c r="A174" s="3"/>
      <c r="B174" s="3"/>
      <c r="C174" s="29"/>
      <c r="D174" s="12" t="s">
        <v>132</v>
      </c>
      <c r="E174" s="75"/>
    </row>
    <row r="175" spans="1:5" ht="12.75">
      <c r="A175" s="3"/>
      <c r="B175" s="3">
        <v>85295</v>
      </c>
      <c r="C175" s="29"/>
      <c r="D175" s="12" t="s">
        <v>345</v>
      </c>
      <c r="E175" s="75">
        <f>E176</f>
        <v>15000</v>
      </c>
    </row>
    <row r="176" spans="1:5" ht="12.75">
      <c r="A176" s="3"/>
      <c r="B176" s="3"/>
      <c r="C176" s="29" t="s">
        <v>346</v>
      </c>
      <c r="D176" s="12" t="s">
        <v>347</v>
      </c>
      <c r="E176" s="75">
        <v>15000</v>
      </c>
    </row>
    <row r="177" spans="1:5" ht="12.75">
      <c r="A177" s="3"/>
      <c r="B177" s="3"/>
      <c r="C177" s="29"/>
      <c r="D177" s="12" t="s">
        <v>348</v>
      </c>
      <c r="E177" s="75"/>
    </row>
    <row r="178" spans="1:5" ht="12.75">
      <c r="A178" s="3"/>
      <c r="B178" s="3"/>
      <c r="C178" s="29"/>
      <c r="D178" s="12" t="s">
        <v>350</v>
      </c>
      <c r="E178" s="75"/>
    </row>
    <row r="179" spans="1:5" ht="12.75">
      <c r="A179" s="17"/>
      <c r="B179" s="17"/>
      <c r="C179" s="33"/>
      <c r="D179" s="39" t="s">
        <v>349</v>
      </c>
      <c r="E179" s="76"/>
    </row>
    <row r="180" spans="1:5" ht="12.75">
      <c r="A180" s="3">
        <v>854</v>
      </c>
      <c r="B180" s="3"/>
      <c r="C180" s="29"/>
      <c r="D180" s="12" t="s">
        <v>354</v>
      </c>
      <c r="E180" s="75">
        <f>E181</f>
        <v>7649</v>
      </c>
    </row>
    <row r="181" spans="1:5" ht="12.75">
      <c r="A181" s="3"/>
      <c r="B181" s="3">
        <v>85415</v>
      </c>
      <c r="C181" s="29"/>
      <c r="D181" s="12" t="s">
        <v>270</v>
      </c>
      <c r="E181" s="75">
        <f>E182</f>
        <v>7649</v>
      </c>
    </row>
    <row r="182" spans="1:5" ht="12.75">
      <c r="A182" s="3"/>
      <c r="B182" s="3"/>
      <c r="C182" s="29" t="s">
        <v>131</v>
      </c>
      <c r="D182" s="12" t="s">
        <v>284</v>
      </c>
      <c r="E182" s="75">
        <v>7649</v>
      </c>
    </row>
    <row r="183" spans="1:5" ht="12.75">
      <c r="A183" s="17"/>
      <c r="B183" s="17"/>
      <c r="C183" s="33"/>
      <c r="D183" s="39" t="s">
        <v>132</v>
      </c>
      <c r="E183" s="76"/>
    </row>
    <row r="184" spans="1:5" ht="12.75">
      <c r="A184" s="3">
        <v>855</v>
      </c>
      <c r="B184" s="3"/>
      <c r="C184" s="29"/>
      <c r="D184" s="12" t="s">
        <v>264</v>
      </c>
      <c r="E184" s="75">
        <f>E185+E200+I210+E225+E233+E221+E217</f>
        <v>29753996.2</v>
      </c>
    </row>
    <row r="185" spans="1:5" ht="12.75">
      <c r="A185" s="3"/>
      <c r="B185" s="6">
        <v>85501</v>
      </c>
      <c r="C185" s="29"/>
      <c r="D185" s="98" t="s">
        <v>256</v>
      </c>
      <c r="E185" s="75">
        <f>SUM(E186:E195)</f>
        <v>22187320</v>
      </c>
    </row>
    <row r="186" spans="1:5" ht="12.75">
      <c r="A186" s="3"/>
      <c r="C186" s="30" t="s">
        <v>181</v>
      </c>
      <c r="D186" s="9" t="s">
        <v>249</v>
      </c>
      <c r="E186" s="75">
        <v>2100</v>
      </c>
    </row>
    <row r="187" spans="1:5" ht="12.75">
      <c r="A187" s="3"/>
      <c r="D187" s="9" t="s">
        <v>248</v>
      </c>
      <c r="E187" s="75"/>
    </row>
    <row r="188" spans="1:5" ht="12.75">
      <c r="A188" s="3"/>
      <c r="D188" s="9" t="s">
        <v>191</v>
      </c>
      <c r="E188" s="75"/>
    </row>
    <row r="189" spans="1:5" ht="12.75">
      <c r="A189" s="3"/>
      <c r="D189" s="9" t="s">
        <v>192</v>
      </c>
      <c r="E189" s="75"/>
    </row>
    <row r="190" spans="1:5" ht="12.75">
      <c r="A190" s="3"/>
      <c r="B190" s="3"/>
      <c r="C190" s="29" t="s">
        <v>257</v>
      </c>
      <c r="D190" s="98" t="s">
        <v>258</v>
      </c>
      <c r="E190" s="75">
        <v>22155320</v>
      </c>
    </row>
    <row r="191" spans="1:5" ht="12.75">
      <c r="A191" s="3"/>
      <c r="B191" s="3"/>
      <c r="C191" s="94"/>
      <c r="D191" s="98" t="s">
        <v>259</v>
      </c>
      <c r="E191" s="75"/>
    </row>
    <row r="192" spans="1:5" ht="12.75">
      <c r="A192" s="3"/>
      <c r="B192" s="3"/>
      <c r="C192" s="94"/>
      <c r="D192" s="98" t="s">
        <v>260</v>
      </c>
      <c r="E192" s="75"/>
    </row>
    <row r="193" spans="1:5" ht="12.75">
      <c r="A193" s="3"/>
      <c r="B193" s="3"/>
      <c r="C193" s="94"/>
      <c r="D193" s="98" t="s">
        <v>262</v>
      </c>
      <c r="E193" s="75"/>
    </row>
    <row r="194" spans="1:5" ht="12.75">
      <c r="A194" s="3"/>
      <c r="B194" s="3"/>
      <c r="C194" s="29"/>
      <c r="D194" s="12" t="s">
        <v>261</v>
      </c>
      <c r="E194" s="75"/>
    </row>
    <row r="195" spans="1:5" ht="12.75">
      <c r="A195" s="3"/>
      <c r="B195" s="3"/>
      <c r="C195" s="29" t="s">
        <v>183</v>
      </c>
      <c r="D195" s="12" t="s">
        <v>193</v>
      </c>
      <c r="E195" s="75">
        <v>29900</v>
      </c>
    </row>
    <row r="196" spans="1:5" ht="12.75">
      <c r="A196" s="3"/>
      <c r="B196" s="3"/>
      <c r="C196" s="29"/>
      <c r="D196" s="12" t="s">
        <v>194</v>
      </c>
      <c r="E196" s="75"/>
    </row>
    <row r="197" spans="1:5" ht="12.75">
      <c r="A197" s="3"/>
      <c r="B197" s="3"/>
      <c r="C197" s="29"/>
      <c r="D197" s="12" t="s">
        <v>195</v>
      </c>
      <c r="E197" s="75"/>
    </row>
    <row r="198" spans="1:5" ht="12.75">
      <c r="A198" s="3"/>
      <c r="B198" s="3"/>
      <c r="C198" s="29"/>
      <c r="D198" s="12" t="s">
        <v>196</v>
      </c>
      <c r="E198" s="75"/>
    </row>
    <row r="199" spans="1:5" ht="12.75">
      <c r="A199" s="3"/>
      <c r="B199" s="3"/>
      <c r="C199" s="29"/>
      <c r="D199" s="12" t="s">
        <v>197</v>
      </c>
      <c r="E199" s="75"/>
    </row>
    <row r="200" spans="1:5" ht="12.75">
      <c r="A200" s="3"/>
      <c r="B200" s="3">
        <v>85502</v>
      </c>
      <c r="C200" s="29"/>
      <c r="D200" s="9" t="s">
        <v>173</v>
      </c>
      <c r="E200" s="75">
        <f>SUM(E203:E213)</f>
        <v>7413590</v>
      </c>
    </row>
    <row r="201" spans="1:5" ht="12.75">
      <c r="A201" s="3"/>
      <c r="B201" s="3"/>
      <c r="C201" s="29"/>
      <c r="D201" s="9" t="s">
        <v>174</v>
      </c>
      <c r="E201" s="75"/>
    </row>
    <row r="202" spans="1:5" ht="12.75">
      <c r="A202" s="3"/>
      <c r="B202" s="3"/>
      <c r="C202" s="29"/>
      <c r="D202" s="9" t="s">
        <v>175</v>
      </c>
      <c r="E202" s="75"/>
    </row>
    <row r="203" spans="1:5" ht="12.75">
      <c r="A203" s="3"/>
      <c r="B203" s="3"/>
      <c r="C203" s="30" t="s">
        <v>181</v>
      </c>
      <c r="D203" s="9" t="s">
        <v>249</v>
      </c>
      <c r="E203" s="75">
        <v>15000</v>
      </c>
    </row>
    <row r="204" spans="1:5" ht="12.75">
      <c r="A204" s="3"/>
      <c r="B204" s="3"/>
      <c r="D204" s="9" t="s">
        <v>248</v>
      </c>
      <c r="E204" s="75"/>
    </row>
    <row r="205" spans="1:5" ht="12.75">
      <c r="A205" s="3"/>
      <c r="B205" s="3"/>
      <c r="D205" s="9" t="s">
        <v>191</v>
      </c>
      <c r="E205" s="75"/>
    </row>
    <row r="206" spans="1:5" ht="12.75">
      <c r="A206" s="3"/>
      <c r="B206" s="3"/>
      <c r="D206" s="9" t="s">
        <v>192</v>
      </c>
      <c r="E206" s="75"/>
    </row>
    <row r="207" spans="1:5" ht="12.75">
      <c r="A207" s="3"/>
      <c r="B207" s="3"/>
      <c r="C207" s="30" t="s">
        <v>125</v>
      </c>
      <c r="D207" s="9" t="s">
        <v>71</v>
      </c>
      <c r="E207" s="75">
        <v>7270590</v>
      </c>
    </row>
    <row r="208" spans="1:5" ht="12.75">
      <c r="A208" s="3"/>
      <c r="B208" s="3"/>
      <c r="D208" s="9" t="s">
        <v>72</v>
      </c>
      <c r="E208" s="75"/>
    </row>
    <row r="209" spans="1:5" ht="12.75">
      <c r="A209" s="3"/>
      <c r="B209" s="3"/>
      <c r="D209" s="9" t="s">
        <v>73</v>
      </c>
      <c r="E209" s="75"/>
    </row>
    <row r="210" spans="1:5" ht="12.75">
      <c r="A210" s="3"/>
      <c r="B210" s="3"/>
      <c r="C210" s="29" t="s">
        <v>135</v>
      </c>
      <c r="D210" s="12" t="s">
        <v>136</v>
      </c>
      <c r="E210" s="75"/>
    </row>
    <row r="211" spans="1:5" ht="12.75">
      <c r="A211" s="3"/>
      <c r="B211" s="3"/>
      <c r="C211" s="29"/>
      <c r="D211" s="12" t="s">
        <v>182</v>
      </c>
      <c r="E211" s="75">
        <v>80000</v>
      </c>
    </row>
    <row r="212" spans="1:5" ht="12.75">
      <c r="A212" s="3"/>
      <c r="B212" s="3"/>
      <c r="C212" s="29"/>
      <c r="D212" s="12" t="s">
        <v>137</v>
      </c>
      <c r="E212" s="75"/>
    </row>
    <row r="213" spans="1:5" ht="12.75">
      <c r="A213" s="3"/>
      <c r="B213" s="3"/>
      <c r="C213" s="29" t="s">
        <v>183</v>
      </c>
      <c r="D213" s="12" t="s">
        <v>193</v>
      </c>
      <c r="E213" s="75">
        <v>48000</v>
      </c>
    </row>
    <row r="214" spans="1:5" ht="12.75">
      <c r="A214" s="3"/>
      <c r="B214" s="3"/>
      <c r="C214" s="29"/>
      <c r="D214" s="12" t="s">
        <v>194</v>
      </c>
      <c r="E214" s="75"/>
    </row>
    <row r="215" spans="1:5" ht="12.75">
      <c r="A215" s="3"/>
      <c r="B215" s="3"/>
      <c r="C215" s="29"/>
      <c r="D215" s="12" t="s">
        <v>301</v>
      </c>
      <c r="E215" s="75"/>
    </row>
    <row r="216" spans="1:5" ht="12.75">
      <c r="A216" s="3"/>
      <c r="B216" s="3"/>
      <c r="C216" s="29"/>
      <c r="D216" s="12" t="s">
        <v>288</v>
      </c>
      <c r="E216" s="75"/>
    </row>
    <row r="217" spans="1:5" ht="12.75">
      <c r="A217" s="3"/>
      <c r="B217" s="3">
        <v>85503</v>
      </c>
      <c r="C217" s="29"/>
      <c r="D217" s="12" t="s">
        <v>274</v>
      </c>
      <c r="E217" s="75">
        <f>E218</f>
        <v>394.2</v>
      </c>
    </row>
    <row r="218" spans="1:5" ht="12.75">
      <c r="A218" s="3"/>
      <c r="B218" s="3"/>
      <c r="C218" s="30" t="s">
        <v>125</v>
      </c>
      <c r="D218" s="9" t="s">
        <v>71</v>
      </c>
      <c r="E218" s="75">
        <v>394.2</v>
      </c>
    </row>
    <row r="219" spans="1:5" ht="12.75">
      <c r="A219" s="3"/>
      <c r="B219" s="3"/>
      <c r="D219" s="9" t="s">
        <v>72</v>
      </c>
      <c r="E219" s="75"/>
    </row>
    <row r="220" spans="1:5" ht="12.75">
      <c r="A220" s="3"/>
      <c r="B220" s="3"/>
      <c r="D220" s="9" t="s">
        <v>73</v>
      </c>
      <c r="E220" s="75"/>
    </row>
    <row r="221" spans="1:5" ht="12.75">
      <c r="A221" s="3"/>
      <c r="B221" s="3">
        <v>85504</v>
      </c>
      <c r="C221" s="29"/>
      <c r="D221" s="12" t="s">
        <v>222</v>
      </c>
      <c r="E221" s="75">
        <f>E222</f>
        <v>1860</v>
      </c>
    </row>
    <row r="222" spans="1:5" ht="12.75">
      <c r="A222" s="3"/>
      <c r="B222" s="3"/>
      <c r="C222" s="30" t="s">
        <v>125</v>
      </c>
      <c r="D222" s="9" t="s">
        <v>71</v>
      </c>
      <c r="E222" s="75">
        <v>1860</v>
      </c>
    </row>
    <row r="223" spans="1:5" ht="12.75">
      <c r="A223" s="3"/>
      <c r="B223" s="3"/>
      <c r="D223" s="9" t="s">
        <v>72</v>
      </c>
      <c r="E223" s="75"/>
    </row>
    <row r="224" spans="1:5" ht="12.75">
      <c r="A224" s="3"/>
      <c r="B224" s="3"/>
      <c r="D224" s="9" t="s">
        <v>73</v>
      </c>
      <c r="E224" s="75"/>
    </row>
    <row r="225" spans="1:5" ht="12.75">
      <c r="A225" s="3"/>
      <c r="B225" s="3">
        <v>85513</v>
      </c>
      <c r="C225" s="29"/>
      <c r="D225" s="12" t="s">
        <v>291</v>
      </c>
      <c r="E225" s="75">
        <f>E230</f>
        <v>50832</v>
      </c>
    </row>
    <row r="226" spans="1:5" ht="12.75">
      <c r="A226" s="3"/>
      <c r="B226" s="3"/>
      <c r="C226" s="29"/>
      <c r="D226" s="12" t="s">
        <v>292</v>
      </c>
      <c r="E226" s="75"/>
    </row>
    <row r="227" spans="1:5" ht="12.75">
      <c r="A227" s="3"/>
      <c r="B227" s="3"/>
      <c r="C227" s="29"/>
      <c r="D227" s="12" t="s">
        <v>293</v>
      </c>
      <c r="E227" s="75"/>
    </row>
    <row r="228" spans="1:5" ht="12.75">
      <c r="A228" s="3"/>
      <c r="B228" s="3"/>
      <c r="C228" s="29"/>
      <c r="D228" s="12" t="s">
        <v>294</v>
      </c>
      <c r="E228" s="75"/>
    </row>
    <row r="229" spans="1:5" ht="12.75">
      <c r="A229" s="3"/>
      <c r="B229" s="3"/>
      <c r="C229" s="29"/>
      <c r="D229" s="12" t="s">
        <v>295</v>
      </c>
      <c r="E229" s="75"/>
    </row>
    <row r="230" spans="1:5" ht="12.75">
      <c r="A230" s="3"/>
      <c r="B230" s="3"/>
      <c r="C230" s="30" t="s">
        <v>125</v>
      </c>
      <c r="D230" s="9" t="s">
        <v>71</v>
      </c>
      <c r="E230" s="75">
        <v>50832</v>
      </c>
    </row>
    <row r="231" spans="1:5" ht="12.75">
      <c r="A231" s="3"/>
      <c r="B231" s="3"/>
      <c r="C231" s="29"/>
      <c r="D231" s="12" t="s">
        <v>72</v>
      </c>
      <c r="E231" s="75"/>
    </row>
    <row r="232" spans="1:5" ht="12.75">
      <c r="A232" s="3"/>
      <c r="B232" s="3"/>
      <c r="C232" s="29"/>
      <c r="D232" s="12" t="s">
        <v>73</v>
      </c>
      <c r="E232" s="75"/>
    </row>
    <row r="233" spans="1:5" ht="12.75">
      <c r="A233" s="3"/>
      <c r="B233" s="3">
        <v>85516</v>
      </c>
      <c r="C233" s="29"/>
      <c r="D233" s="12" t="s">
        <v>315</v>
      </c>
      <c r="E233" s="75">
        <f>E234</f>
        <v>100000</v>
      </c>
    </row>
    <row r="234" spans="1:5" ht="12.75">
      <c r="A234" s="3"/>
      <c r="B234" s="3"/>
      <c r="C234" s="29" t="s">
        <v>216</v>
      </c>
      <c r="D234" s="12" t="s">
        <v>217</v>
      </c>
      <c r="E234" s="75">
        <v>100000</v>
      </c>
    </row>
    <row r="235" spans="1:5" ht="12.75">
      <c r="A235" s="3"/>
      <c r="B235" s="3"/>
      <c r="C235" s="29"/>
      <c r="D235" s="12" t="s">
        <v>218</v>
      </c>
      <c r="E235" s="75"/>
    </row>
    <row r="236" spans="1:5" ht="12.75">
      <c r="A236" s="17"/>
      <c r="B236" s="17"/>
      <c r="C236" s="33"/>
      <c r="D236" s="39" t="s">
        <v>219</v>
      </c>
      <c r="E236" s="76"/>
    </row>
    <row r="237" spans="1:5" ht="12.75">
      <c r="A237" s="3">
        <v>900</v>
      </c>
      <c r="B237" s="3"/>
      <c r="C237" s="29"/>
      <c r="D237" s="12" t="s">
        <v>184</v>
      </c>
      <c r="E237" s="75">
        <f>E254+E238+E243</f>
        <v>16963582</v>
      </c>
    </row>
    <row r="238" spans="1:5" ht="12.75">
      <c r="A238" s="3"/>
      <c r="B238" s="3">
        <v>90002</v>
      </c>
      <c r="C238" s="29"/>
      <c r="D238" s="12" t="s">
        <v>250</v>
      </c>
      <c r="E238" s="75">
        <f>SUM(E239:E241)</f>
        <v>7354000</v>
      </c>
    </row>
    <row r="239" spans="1:5" ht="12.75">
      <c r="A239" s="3"/>
      <c r="B239" s="3"/>
      <c r="C239" s="37" t="s">
        <v>143</v>
      </c>
      <c r="D239" s="46" t="s">
        <v>163</v>
      </c>
      <c r="E239" s="75">
        <v>7350000</v>
      </c>
    </row>
    <row r="240" spans="1:5" ht="12.75">
      <c r="A240" s="3"/>
      <c r="B240" s="3"/>
      <c r="C240" s="29"/>
      <c r="D240" s="12" t="s">
        <v>164</v>
      </c>
      <c r="E240" s="75"/>
    </row>
    <row r="241" spans="1:5" ht="12.75">
      <c r="A241" s="3"/>
      <c r="B241" s="3"/>
      <c r="C241" s="29" t="s">
        <v>281</v>
      </c>
      <c r="D241" s="12" t="s">
        <v>282</v>
      </c>
      <c r="E241" s="75">
        <v>4000</v>
      </c>
    </row>
    <row r="242" spans="1:5" ht="12.75">
      <c r="A242" s="3"/>
      <c r="B242" s="3"/>
      <c r="C242" s="29"/>
      <c r="D242" s="12" t="s">
        <v>283</v>
      </c>
      <c r="E242" s="75"/>
    </row>
    <row r="243" spans="1:5" ht="12.75">
      <c r="A243" s="3"/>
      <c r="B243" s="3">
        <v>90004</v>
      </c>
      <c r="C243" s="29"/>
      <c r="D243" s="64" t="s">
        <v>46</v>
      </c>
      <c r="E243" s="75">
        <f>SUM(E244:E249)</f>
        <v>9529582</v>
      </c>
    </row>
    <row r="244" spans="1:5" ht="12.75">
      <c r="A244" s="3"/>
      <c r="B244" s="3"/>
      <c r="C244" s="29" t="s">
        <v>316</v>
      </c>
      <c r="D244" s="12" t="s">
        <v>317</v>
      </c>
      <c r="E244" s="75">
        <v>8408454</v>
      </c>
    </row>
    <row r="245" spans="1:5" ht="12.75">
      <c r="A245" s="3"/>
      <c r="B245" s="3"/>
      <c r="C245" s="29"/>
      <c r="D245" s="12" t="s">
        <v>318</v>
      </c>
      <c r="E245" s="75"/>
    </row>
    <row r="246" spans="1:5" ht="12.75">
      <c r="A246" s="3"/>
      <c r="B246" s="3"/>
      <c r="C246" s="29"/>
      <c r="D246" s="12" t="s">
        <v>319</v>
      </c>
      <c r="E246" s="75"/>
    </row>
    <row r="247" spans="1:5" ht="12.75">
      <c r="A247" s="3"/>
      <c r="B247" s="3"/>
      <c r="C247" s="29"/>
      <c r="D247" s="12" t="s">
        <v>320</v>
      </c>
      <c r="E247" s="75"/>
    </row>
    <row r="248" spans="1:5" ht="12.75">
      <c r="A248" s="3"/>
      <c r="B248" s="3"/>
      <c r="C248" s="29"/>
      <c r="D248" s="12" t="s">
        <v>150</v>
      </c>
      <c r="E248" s="75"/>
    </row>
    <row r="249" spans="1:5" ht="12.75">
      <c r="A249" s="3"/>
      <c r="B249" s="3"/>
      <c r="C249" s="29" t="s">
        <v>321</v>
      </c>
      <c r="D249" s="12" t="s">
        <v>317</v>
      </c>
      <c r="E249" s="75">
        <v>1121128</v>
      </c>
    </row>
    <row r="250" spans="1:5" ht="12.75">
      <c r="A250" s="3"/>
      <c r="B250" s="3"/>
      <c r="C250" s="29"/>
      <c r="D250" s="12" t="s">
        <v>318</v>
      </c>
      <c r="E250" s="75"/>
    </row>
    <row r="251" spans="1:5" ht="12.75">
      <c r="A251" s="3"/>
      <c r="B251" s="3"/>
      <c r="C251" s="29"/>
      <c r="D251" s="12" t="s">
        <v>319</v>
      </c>
      <c r="E251" s="75"/>
    </row>
    <row r="252" spans="1:5" ht="12.75">
      <c r="A252" s="3"/>
      <c r="B252" s="3"/>
      <c r="C252" s="29"/>
      <c r="D252" s="12" t="s">
        <v>320</v>
      </c>
      <c r="E252" s="75"/>
    </row>
    <row r="253" spans="1:5" ht="12.75">
      <c r="A253" s="3"/>
      <c r="B253" s="3"/>
      <c r="C253" s="29"/>
      <c r="D253" s="12" t="s">
        <v>150</v>
      </c>
      <c r="E253" s="75"/>
    </row>
    <row r="254" spans="1:5" ht="12.75">
      <c r="A254" s="3"/>
      <c r="B254" s="3">
        <v>90019</v>
      </c>
      <c r="C254" s="29"/>
      <c r="D254" s="12" t="s">
        <v>203</v>
      </c>
      <c r="E254" s="75">
        <f>SUM(E256:E256)</f>
        <v>80000</v>
      </c>
    </row>
    <row r="255" spans="1:5" ht="12.75">
      <c r="A255" s="3"/>
      <c r="B255" s="3"/>
      <c r="C255" s="29"/>
      <c r="D255" s="12" t="s">
        <v>204</v>
      </c>
      <c r="E255" s="75"/>
    </row>
    <row r="256" spans="1:5" ht="12.75">
      <c r="A256" s="17"/>
      <c r="B256" s="17"/>
      <c r="C256" s="33" t="s">
        <v>161</v>
      </c>
      <c r="D256" s="39" t="s">
        <v>162</v>
      </c>
      <c r="E256" s="76">
        <v>80000</v>
      </c>
    </row>
    <row r="257" spans="1:5" ht="12.75">
      <c r="A257" s="3">
        <v>921</v>
      </c>
      <c r="B257" s="3"/>
      <c r="C257" s="29"/>
      <c r="D257" s="12" t="s">
        <v>322</v>
      </c>
      <c r="E257" s="75">
        <f>E258</f>
        <v>585319</v>
      </c>
    </row>
    <row r="258" spans="2:5" ht="12.75">
      <c r="B258" s="6">
        <v>92118</v>
      </c>
      <c r="D258" s="9" t="s">
        <v>5</v>
      </c>
      <c r="E258" s="74">
        <f>E259</f>
        <v>585319</v>
      </c>
    </row>
    <row r="259" spans="3:5" ht="12.75">
      <c r="C259" s="29" t="s">
        <v>316</v>
      </c>
      <c r="D259" s="12" t="s">
        <v>317</v>
      </c>
      <c r="E259" s="74">
        <v>585319</v>
      </c>
    </row>
    <row r="260" spans="3:4" ht="12.75">
      <c r="C260" s="29"/>
      <c r="D260" s="12" t="s">
        <v>318</v>
      </c>
    </row>
    <row r="261" spans="3:4" ht="12.75">
      <c r="C261" s="29"/>
      <c r="D261" s="12" t="s">
        <v>319</v>
      </c>
    </row>
    <row r="262" spans="3:4" ht="12.75">
      <c r="C262" s="29"/>
      <c r="D262" s="12" t="s">
        <v>320</v>
      </c>
    </row>
    <row r="263" spans="3:4" ht="13.5" customHeight="1">
      <c r="C263" s="29"/>
      <c r="D263" s="12" t="s">
        <v>150</v>
      </c>
    </row>
    <row r="264" spans="3:4" ht="13.5" customHeight="1">
      <c r="C264" s="29"/>
      <c r="D264" s="12"/>
    </row>
    <row r="265" spans="3:4" ht="13.5" customHeight="1">
      <c r="C265" s="29"/>
      <c r="D265" s="12"/>
    </row>
    <row r="266" spans="3:4" ht="13.5" customHeight="1">
      <c r="C266" s="29"/>
      <c r="D266" s="12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96"/>
  <sheetViews>
    <sheetView tabSelected="1" zoomScalePageLayoutView="0" workbookViewId="0" topLeftCell="A255">
      <selection activeCell="D298" sqref="D298"/>
    </sheetView>
  </sheetViews>
  <sheetFormatPr defaultColWidth="9.00390625" defaultRowHeight="12.75"/>
  <cols>
    <col min="1" max="1" width="4.25390625" style="32" customWidth="1"/>
    <col min="2" max="2" width="6.375" style="32" customWidth="1"/>
    <col min="3" max="3" width="6.00390625" style="6" customWidth="1"/>
    <col min="4" max="4" width="48.375" style="0" customWidth="1"/>
    <col min="5" max="5" width="21.875" style="80" customWidth="1"/>
  </cols>
  <sheetData>
    <row r="2" spans="1:5" ht="12.75">
      <c r="A2" s="23"/>
      <c r="B2" s="24"/>
      <c r="C2" s="19"/>
      <c r="D2" s="14"/>
      <c r="E2" s="79" t="s">
        <v>158</v>
      </c>
    </row>
    <row r="3" spans="1:5" ht="12.75">
      <c r="A3" s="25"/>
      <c r="B3" s="16"/>
      <c r="C3" s="3"/>
      <c r="D3" s="11"/>
      <c r="E3" s="67" t="s">
        <v>355</v>
      </c>
    </row>
    <row r="4" spans="1:6" ht="12.75">
      <c r="A4" s="25"/>
      <c r="B4" s="16"/>
      <c r="C4" s="3"/>
      <c r="D4" s="10" t="s">
        <v>6</v>
      </c>
      <c r="E4" s="67" t="s">
        <v>99</v>
      </c>
      <c r="F4" s="15"/>
    </row>
    <row r="5" spans="1:5" ht="12.75">
      <c r="A5" s="25"/>
      <c r="B5" s="16"/>
      <c r="C5" s="3"/>
      <c r="D5" s="3" t="s">
        <v>251</v>
      </c>
      <c r="E5" s="67" t="s">
        <v>356</v>
      </c>
    </row>
    <row r="6" spans="1:4" ht="12.75">
      <c r="A6" s="25"/>
      <c r="B6" s="16"/>
      <c r="C6" s="3"/>
      <c r="D6" s="3"/>
    </row>
    <row r="7" spans="1:5" ht="12.75">
      <c r="A7" s="26" t="s">
        <v>7</v>
      </c>
      <c r="B7" s="27" t="s">
        <v>8</v>
      </c>
      <c r="C7" s="1"/>
      <c r="D7" s="1" t="s">
        <v>12</v>
      </c>
      <c r="E7" s="81" t="s">
        <v>308</v>
      </c>
    </row>
    <row r="8" spans="1:5" ht="12.75">
      <c r="A8" s="20"/>
      <c r="B8" s="29"/>
      <c r="E8" s="87"/>
    </row>
    <row r="9" spans="1:5" ht="12.75">
      <c r="A9" s="21" t="s">
        <v>29</v>
      </c>
      <c r="B9" s="28"/>
      <c r="C9" s="10"/>
      <c r="D9" s="22" t="s">
        <v>10</v>
      </c>
      <c r="E9" s="82">
        <f>SUM(E10+E25)</f>
        <v>5854891</v>
      </c>
    </row>
    <row r="10" spans="1:5" s="51" customFormat="1" ht="12.75">
      <c r="A10" s="96"/>
      <c r="B10" s="48" t="s">
        <v>30</v>
      </c>
      <c r="C10" s="49"/>
      <c r="D10" s="61" t="s">
        <v>11</v>
      </c>
      <c r="E10" s="84">
        <f>SUM(E11:E23)</f>
        <v>428891</v>
      </c>
    </row>
    <row r="11" spans="1:5" s="51" customFormat="1" ht="12.75">
      <c r="A11" s="96"/>
      <c r="B11" s="48"/>
      <c r="C11" s="3">
        <v>4170</v>
      </c>
      <c r="D11" s="11" t="s">
        <v>145</v>
      </c>
      <c r="E11" s="91">
        <v>1000</v>
      </c>
    </row>
    <row r="12" spans="1:5" s="51" customFormat="1" ht="12.75">
      <c r="A12" s="96"/>
      <c r="B12" s="48"/>
      <c r="C12" s="3">
        <v>4260</v>
      </c>
      <c r="D12" s="11" t="s">
        <v>20</v>
      </c>
      <c r="E12" s="91">
        <v>6000</v>
      </c>
    </row>
    <row r="13" spans="1:5" ht="12.75">
      <c r="A13" s="20"/>
      <c r="B13" s="29"/>
      <c r="C13" s="3">
        <v>4300</v>
      </c>
      <c r="D13" s="16" t="s">
        <v>22</v>
      </c>
      <c r="E13" s="80">
        <v>47055</v>
      </c>
    </row>
    <row r="14" spans="1:5" ht="12.75">
      <c r="A14" s="29"/>
      <c r="B14" s="29"/>
      <c r="C14" s="3">
        <v>4390</v>
      </c>
      <c r="D14" s="12" t="s">
        <v>165</v>
      </c>
      <c r="E14" s="80">
        <v>57500</v>
      </c>
    </row>
    <row r="15" spans="1:4" ht="12.75">
      <c r="A15" s="29"/>
      <c r="B15" s="29"/>
      <c r="C15" s="3"/>
      <c r="D15" s="12" t="s">
        <v>166</v>
      </c>
    </row>
    <row r="16" spans="1:5" ht="12.75">
      <c r="A16" s="29"/>
      <c r="B16" s="29"/>
      <c r="C16" s="3">
        <v>4430</v>
      </c>
      <c r="D16" s="42" t="s">
        <v>133</v>
      </c>
      <c r="E16" s="80">
        <v>3000</v>
      </c>
    </row>
    <row r="17" spans="1:5" ht="12.75">
      <c r="A17" s="29"/>
      <c r="B17" s="29"/>
      <c r="C17" s="3">
        <v>4500</v>
      </c>
      <c r="D17" s="42" t="s">
        <v>328</v>
      </c>
      <c r="E17" s="80">
        <v>36</v>
      </c>
    </row>
    <row r="18" spans="1:4" ht="12.75">
      <c r="A18" s="29"/>
      <c r="B18" s="29"/>
      <c r="C18" s="3"/>
      <c r="D18" s="42" t="s">
        <v>329</v>
      </c>
    </row>
    <row r="19" spans="1:5" ht="12" customHeight="1">
      <c r="A19" s="29"/>
      <c r="B19" s="29"/>
      <c r="C19" s="3">
        <v>4510</v>
      </c>
      <c r="D19" s="16" t="s">
        <v>147</v>
      </c>
      <c r="E19" s="80">
        <v>8000</v>
      </c>
    </row>
    <row r="20" spans="1:5" ht="12.75">
      <c r="A20" s="29"/>
      <c r="B20" s="29"/>
      <c r="C20" s="3">
        <v>4530</v>
      </c>
      <c r="D20" t="s">
        <v>156</v>
      </c>
      <c r="E20" s="80">
        <v>11300</v>
      </c>
    </row>
    <row r="21" spans="1:5" ht="12.75">
      <c r="A21" s="29"/>
      <c r="B21" s="29"/>
      <c r="C21" s="6">
        <v>4590</v>
      </c>
      <c r="D21" s="56" t="s">
        <v>186</v>
      </c>
      <c r="E21" s="80">
        <v>285000</v>
      </c>
    </row>
    <row r="22" spans="1:5" s="51" customFormat="1" ht="12.75">
      <c r="A22" s="29"/>
      <c r="B22" s="29"/>
      <c r="C22" s="6"/>
      <c r="D22" s="56" t="s">
        <v>168</v>
      </c>
      <c r="E22" s="80"/>
    </row>
    <row r="23" spans="1:5" s="51" customFormat="1" ht="12.75">
      <c r="A23" s="29"/>
      <c r="B23" s="29"/>
      <c r="C23" s="3">
        <v>4610</v>
      </c>
      <c r="D23" s="12" t="s">
        <v>169</v>
      </c>
      <c r="E23" s="80">
        <v>10000</v>
      </c>
    </row>
    <row r="24" spans="1:2" ht="12.75">
      <c r="A24" s="30"/>
      <c r="B24" s="30"/>
    </row>
    <row r="25" spans="1:5" s="51" customFormat="1" ht="12.75">
      <c r="A25" s="62"/>
      <c r="B25" s="48" t="s">
        <v>30</v>
      </c>
      <c r="C25" s="49"/>
      <c r="D25" s="61" t="s">
        <v>11</v>
      </c>
      <c r="E25" s="84">
        <f>SUM(E27:E36)</f>
        <v>5426000</v>
      </c>
    </row>
    <row r="26" spans="1:5" s="51" customFormat="1" ht="12.75">
      <c r="A26" s="62"/>
      <c r="B26" s="48"/>
      <c r="C26" s="49"/>
      <c r="D26" s="61" t="s">
        <v>255</v>
      </c>
      <c r="E26" s="84"/>
    </row>
    <row r="27" spans="1:5" s="51" customFormat="1" ht="12.75">
      <c r="A27" s="62"/>
      <c r="B27" s="48"/>
      <c r="C27" s="3">
        <v>4210</v>
      </c>
      <c r="D27" s="11" t="s">
        <v>19</v>
      </c>
      <c r="E27" s="91">
        <v>2000</v>
      </c>
    </row>
    <row r="28" spans="1:5" ht="12.75">
      <c r="A28" s="30"/>
      <c r="B28" s="29"/>
      <c r="C28" s="3">
        <v>4260</v>
      </c>
      <c r="D28" s="11" t="s">
        <v>20</v>
      </c>
      <c r="E28" s="80">
        <v>1794000</v>
      </c>
    </row>
    <row r="29" spans="1:5" ht="12.75">
      <c r="A29" s="30"/>
      <c r="B29" s="16"/>
      <c r="C29" s="3">
        <v>4270</v>
      </c>
      <c r="D29" s="11" t="s">
        <v>167</v>
      </c>
      <c r="E29" s="80">
        <v>2600000</v>
      </c>
    </row>
    <row r="30" spans="1:5" ht="12.75">
      <c r="A30" s="30"/>
      <c r="B30" s="16"/>
      <c r="C30" s="3">
        <v>4300</v>
      </c>
      <c r="D30" s="11" t="s">
        <v>22</v>
      </c>
      <c r="E30" s="80">
        <v>1002945</v>
      </c>
    </row>
    <row r="31" spans="1:5" ht="12.75">
      <c r="A31" s="30"/>
      <c r="B31" s="16"/>
      <c r="C31" s="3">
        <v>4390</v>
      </c>
      <c r="D31" s="12" t="s">
        <v>165</v>
      </c>
      <c r="E31" s="80">
        <v>5000</v>
      </c>
    </row>
    <row r="32" spans="1:4" ht="12.75">
      <c r="A32" s="30"/>
      <c r="B32" s="16"/>
      <c r="C32" s="3"/>
      <c r="D32" s="12" t="s">
        <v>166</v>
      </c>
    </row>
    <row r="33" spans="1:5" ht="12.75">
      <c r="A33" s="30"/>
      <c r="B33" s="16"/>
      <c r="C33" s="3">
        <v>4430</v>
      </c>
      <c r="D33" s="42" t="s">
        <v>133</v>
      </c>
      <c r="E33" s="80">
        <v>12000</v>
      </c>
    </row>
    <row r="34" spans="1:5" ht="12.75">
      <c r="A34" s="30"/>
      <c r="B34" s="16"/>
      <c r="C34" s="3">
        <v>4520</v>
      </c>
      <c r="D34" s="16" t="s">
        <v>302</v>
      </c>
      <c r="E34" s="80">
        <v>55</v>
      </c>
    </row>
    <row r="35" spans="1:4" ht="12.75">
      <c r="A35" s="30"/>
      <c r="B35" s="16"/>
      <c r="C35" s="3"/>
      <c r="D35" s="16" t="s">
        <v>150</v>
      </c>
    </row>
    <row r="36" spans="1:5" ht="12.75">
      <c r="A36" s="30"/>
      <c r="B36" s="16"/>
      <c r="C36" s="3">
        <v>4610</v>
      </c>
      <c r="D36" s="12" t="s">
        <v>169</v>
      </c>
      <c r="E36" s="80">
        <v>10000</v>
      </c>
    </row>
    <row r="37" spans="1:2" ht="12.75">
      <c r="A37" s="30"/>
      <c r="B37" s="30"/>
    </row>
    <row r="38" spans="1:5" ht="12.75">
      <c r="A38" s="44" t="s">
        <v>85</v>
      </c>
      <c r="B38" s="34"/>
      <c r="C38" s="7"/>
      <c r="D38" s="5" t="s">
        <v>86</v>
      </c>
      <c r="E38" s="82">
        <f>E39</f>
        <v>66000</v>
      </c>
    </row>
    <row r="39" spans="1:5" ht="12.75">
      <c r="A39" s="25"/>
      <c r="B39" s="16" t="s">
        <v>129</v>
      </c>
      <c r="D39" t="s">
        <v>130</v>
      </c>
      <c r="E39" s="80">
        <f>SUM(E40:E45)</f>
        <v>66000</v>
      </c>
    </row>
    <row r="40" spans="1:5" ht="12.75">
      <c r="A40" s="25"/>
      <c r="B40" s="16"/>
      <c r="C40" s="3">
        <v>3030</v>
      </c>
      <c r="D40" s="11" t="s">
        <v>25</v>
      </c>
      <c r="E40" s="80">
        <v>2000</v>
      </c>
    </row>
    <row r="41" spans="1:5" ht="12.75">
      <c r="A41" s="25"/>
      <c r="B41" s="16"/>
      <c r="C41" s="3">
        <v>4170</v>
      </c>
      <c r="D41" s="11" t="s">
        <v>145</v>
      </c>
      <c r="E41" s="80">
        <v>13000</v>
      </c>
    </row>
    <row r="42" spans="1:5" ht="12.75">
      <c r="A42" s="25"/>
      <c r="B42" s="16"/>
      <c r="C42" s="3">
        <v>4300</v>
      </c>
      <c r="D42" s="42" t="s">
        <v>22</v>
      </c>
      <c r="E42" s="80">
        <v>37000</v>
      </c>
    </row>
    <row r="43" spans="1:5" ht="12.75">
      <c r="A43" s="25"/>
      <c r="B43" s="16"/>
      <c r="C43" s="3">
        <v>4390</v>
      </c>
      <c r="D43" s="12" t="s">
        <v>165</v>
      </c>
      <c r="E43" s="80">
        <v>12000</v>
      </c>
    </row>
    <row r="44" spans="1:4" ht="12.75">
      <c r="A44" s="25"/>
      <c r="B44" s="16"/>
      <c r="C44" s="3"/>
      <c r="D44" s="12" t="s">
        <v>166</v>
      </c>
    </row>
    <row r="45" spans="1:5" ht="12.75">
      <c r="A45" s="16"/>
      <c r="B45" s="16"/>
      <c r="C45" s="3">
        <v>4430</v>
      </c>
      <c r="D45" s="42" t="s">
        <v>133</v>
      </c>
      <c r="E45" s="80">
        <v>2000</v>
      </c>
    </row>
    <row r="46" spans="1:4" ht="12.75">
      <c r="A46" s="16"/>
      <c r="B46" s="16"/>
      <c r="C46" s="3"/>
      <c r="D46" s="42"/>
    </row>
    <row r="47" spans="1:5" ht="12.75">
      <c r="A47" s="21" t="s">
        <v>35</v>
      </c>
      <c r="B47" s="28"/>
      <c r="C47" s="10"/>
      <c r="D47" s="35" t="s">
        <v>14</v>
      </c>
      <c r="E47" s="84">
        <f>E48</f>
        <v>75165</v>
      </c>
    </row>
    <row r="48" spans="1:5" ht="12.75">
      <c r="A48" s="54"/>
      <c r="B48" s="54" t="s">
        <v>177</v>
      </c>
      <c r="C48" s="55"/>
      <c r="D48" s="58" t="s">
        <v>176</v>
      </c>
      <c r="E48" s="80">
        <f>SUM(E49:E51)</f>
        <v>75165</v>
      </c>
    </row>
    <row r="49" spans="1:5" ht="12.75">
      <c r="A49" s="30"/>
      <c r="B49" s="30"/>
      <c r="C49" s="6">
        <v>4260</v>
      </c>
      <c r="D49" t="s">
        <v>20</v>
      </c>
      <c r="E49" s="80">
        <v>70000</v>
      </c>
    </row>
    <row r="50" spans="1:5" ht="12.75">
      <c r="A50" s="30"/>
      <c r="B50" s="30"/>
      <c r="C50" s="3">
        <v>4300</v>
      </c>
      <c r="D50" s="16" t="s">
        <v>22</v>
      </c>
      <c r="E50" s="80">
        <v>5000</v>
      </c>
    </row>
    <row r="51" spans="1:5" ht="12.75">
      <c r="A51" s="30"/>
      <c r="B51" s="30"/>
      <c r="C51" s="3">
        <v>4520</v>
      </c>
      <c r="D51" s="16" t="s">
        <v>302</v>
      </c>
      <c r="E51" s="80">
        <v>165</v>
      </c>
    </row>
    <row r="52" spans="1:4" ht="12.75">
      <c r="A52" s="30"/>
      <c r="B52" s="30"/>
      <c r="C52" s="3"/>
      <c r="D52" s="16" t="s">
        <v>150</v>
      </c>
    </row>
    <row r="53" spans="1:4" ht="12.75">
      <c r="A53" s="30"/>
      <c r="B53" s="30"/>
      <c r="C53" s="3"/>
      <c r="D53" s="16"/>
    </row>
    <row r="54" spans="1:4" ht="12.75">
      <c r="A54" s="30"/>
      <c r="B54" s="30"/>
      <c r="C54" s="3"/>
      <c r="D54" s="16"/>
    </row>
    <row r="55" spans="1:4" ht="12.75">
      <c r="A55" s="30"/>
      <c r="B55" s="30"/>
      <c r="C55" s="3"/>
      <c r="D55" s="16"/>
    </row>
    <row r="56" spans="1:4" ht="12.75">
      <c r="A56" s="30"/>
      <c r="B56" s="30"/>
      <c r="C56" s="3"/>
      <c r="D56" s="16"/>
    </row>
    <row r="57" spans="1:4" ht="12.75">
      <c r="A57" s="30"/>
      <c r="B57" s="30"/>
      <c r="C57" s="3"/>
      <c r="D57" s="16"/>
    </row>
    <row r="58" spans="1:4" ht="12.75">
      <c r="A58" s="33"/>
      <c r="B58" s="33"/>
      <c r="C58" s="17"/>
      <c r="D58" s="100"/>
    </row>
    <row r="59" spans="1:5" s="2" customFormat="1" ht="12.75">
      <c r="A59" s="20"/>
      <c r="B59" s="29"/>
      <c r="C59" s="3"/>
      <c r="D59" s="11"/>
      <c r="E59" s="79" t="s">
        <v>158</v>
      </c>
    </row>
    <row r="60" spans="1:5" ht="12.75">
      <c r="A60" s="20"/>
      <c r="B60" s="29"/>
      <c r="C60" s="3"/>
      <c r="D60" s="11"/>
      <c r="E60" s="67" t="s">
        <v>355</v>
      </c>
    </row>
    <row r="61" spans="1:5" ht="12.75">
      <c r="A61" s="20"/>
      <c r="B61" s="29"/>
      <c r="C61" s="3"/>
      <c r="D61" s="10" t="s">
        <v>6</v>
      </c>
      <c r="E61" s="67" t="s">
        <v>99</v>
      </c>
    </row>
    <row r="62" spans="1:5" ht="12.75">
      <c r="A62" s="20"/>
      <c r="B62" s="29"/>
      <c r="C62" s="3"/>
      <c r="D62" s="3" t="s">
        <v>180</v>
      </c>
      <c r="E62" s="67" t="s">
        <v>356</v>
      </c>
    </row>
    <row r="63" spans="1:5" s="51" customFormat="1" ht="12.75">
      <c r="A63" s="26" t="s">
        <v>7</v>
      </c>
      <c r="B63" s="27" t="s">
        <v>8</v>
      </c>
      <c r="C63" s="1"/>
      <c r="D63" s="1" t="s">
        <v>9</v>
      </c>
      <c r="E63" s="81" t="s">
        <v>308</v>
      </c>
    </row>
    <row r="64" spans="1:5" ht="12.75">
      <c r="A64" s="21" t="s">
        <v>31</v>
      </c>
      <c r="B64" s="28"/>
      <c r="C64" s="10"/>
      <c r="D64" s="35" t="s">
        <v>36</v>
      </c>
      <c r="E64" s="82">
        <f>E65+E67</f>
        <v>2240000</v>
      </c>
    </row>
    <row r="65" spans="1:5" ht="12.75">
      <c r="A65" s="36"/>
      <c r="B65" s="37" t="s">
        <v>40</v>
      </c>
      <c r="C65" s="45"/>
      <c r="D65" s="8" t="s">
        <v>15</v>
      </c>
      <c r="E65" s="83">
        <f>SUM(E66:E66)</f>
        <v>160000</v>
      </c>
    </row>
    <row r="66" spans="1:5" ht="12.75">
      <c r="A66" s="36"/>
      <c r="B66" s="37"/>
      <c r="C66" s="45">
        <v>6050</v>
      </c>
      <c r="D66" s="8" t="s">
        <v>153</v>
      </c>
      <c r="E66" s="83">
        <v>160000</v>
      </c>
    </row>
    <row r="67" spans="1:5" ht="12.75">
      <c r="A67" s="36"/>
      <c r="B67" s="37" t="s">
        <v>83</v>
      </c>
      <c r="C67" s="45"/>
      <c r="D67" s="8" t="s">
        <v>224</v>
      </c>
      <c r="E67" s="83">
        <f>E68</f>
        <v>2080000</v>
      </c>
    </row>
    <row r="68" spans="1:5" ht="12.75">
      <c r="A68" s="36"/>
      <c r="B68" s="37"/>
      <c r="C68" s="45">
        <v>6050</v>
      </c>
      <c r="D68" s="8" t="s">
        <v>153</v>
      </c>
      <c r="E68" s="83">
        <v>2080000</v>
      </c>
    </row>
    <row r="69" spans="1:5" ht="12.75">
      <c r="A69" s="36"/>
      <c r="B69" s="37"/>
      <c r="C69" s="45"/>
      <c r="D69" s="8"/>
      <c r="E69" s="83"/>
    </row>
    <row r="70" spans="1:5" ht="12.75">
      <c r="A70" s="21" t="s">
        <v>29</v>
      </c>
      <c r="B70" s="28"/>
      <c r="C70" s="10"/>
      <c r="D70" s="22" t="s">
        <v>10</v>
      </c>
      <c r="E70" s="84">
        <f>E71+E75</f>
        <v>660401</v>
      </c>
    </row>
    <row r="71" spans="1:5" s="65" customFormat="1" ht="12.75">
      <c r="A71" s="99"/>
      <c r="B71" s="94" t="s">
        <v>30</v>
      </c>
      <c r="C71" s="95"/>
      <c r="D71" s="97" t="s">
        <v>11</v>
      </c>
      <c r="E71" s="91">
        <f>SUM(E72:E74)</f>
        <v>625401</v>
      </c>
    </row>
    <row r="72" spans="1:5" s="65" customFormat="1" ht="12.75">
      <c r="A72" s="94"/>
      <c r="B72" s="94"/>
      <c r="C72" s="6">
        <v>4590</v>
      </c>
      <c r="D72" s="56" t="s">
        <v>186</v>
      </c>
      <c r="E72" s="91">
        <v>15000</v>
      </c>
    </row>
    <row r="73" spans="1:5" s="65" customFormat="1" ht="12.75">
      <c r="A73" s="94"/>
      <c r="B73" s="94"/>
      <c r="C73" s="6"/>
      <c r="D73" s="56" t="s">
        <v>168</v>
      </c>
      <c r="E73" s="91"/>
    </row>
    <row r="74" spans="1:5" ht="12.75">
      <c r="A74" s="37"/>
      <c r="B74" s="48"/>
      <c r="C74" s="45">
        <v>6050</v>
      </c>
      <c r="D74" s="8" t="s">
        <v>153</v>
      </c>
      <c r="E74" s="83">
        <v>610401</v>
      </c>
    </row>
    <row r="75" spans="1:5" ht="12.75">
      <c r="A75" s="37"/>
      <c r="B75" s="94" t="s">
        <v>351</v>
      </c>
      <c r="C75" s="45"/>
      <c r="D75" s="8" t="s">
        <v>345</v>
      </c>
      <c r="E75" s="83">
        <f>E76</f>
        <v>35000</v>
      </c>
    </row>
    <row r="76" spans="1:5" ht="12.75">
      <c r="A76" s="37"/>
      <c r="B76" s="48"/>
      <c r="C76" s="45">
        <v>6050</v>
      </c>
      <c r="D76" s="8" t="s">
        <v>153</v>
      </c>
      <c r="E76" s="83">
        <v>35000</v>
      </c>
    </row>
    <row r="77" spans="1:5" ht="12.75">
      <c r="A77" s="37"/>
      <c r="B77" s="37"/>
      <c r="C77" s="45"/>
      <c r="D77" s="8"/>
      <c r="E77" s="83"/>
    </row>
    <row r="78" spans="1:5" s="51" customFormat="1" ht="12.75">
      <c r="A78" s="48" t="s">
        <v>93</v>
      </c>
      <c r="B78" s="48"/>
      <c r="C78" s="49"/>
      <c r="D78" s="50" t="s">
        <v>3</v>
      </c>
      <c r="E78" s="84">
        <f>E79</f>
        <v>275000</v>
      </c>
    </row>
    <row r="79" spans="1:5" ht="12.75">
      <c r="A79" s="37"/>
      <c r="B79" s="37" t="s">
        <v>323</v>
      </c>
      <c r="C79" s="45"/>
      <c r="D79" s="47" t="s">
        <v>2</v>
      </c>
      <c r="E79" s="83">
        <f>E80</f>
        <v>275000</v>
      </c>
    </row>
    <row r="80" spans="1:5" ht="12.75">
      <c r="A80" s="37"/>
      <c r="B80" s="37"/>
      <c r="C80" s="45">
        <v>6050</v>
      </c>
      <c r="D80" s="8" t="s">
        <v>153</v>
      </c>
      <c r="E80" s="83">
        <v>275000</v>
      </c>
    </row>
    <row r="81" spans="1:5" ht="12.75">
      <c r="A81" s="53" t="s">
        <v>33</v>
      </c>
      <c r="B81" s="48"/>
      <c r="C81" s="49"/>
      <c r="D81" s="50" t="s">
        <v>159</v>
      </c>
      <c r="E81" s="84">
        <f>E85+E82+E89</f>
        <v>11021682</v>
      </c>
    </row>
    <row r="82" spans="1:5" s="65" customFormat="1" ht="12.75">
      <c r="A82" s="101"/>
      <c r="B82" s="94" t="s">
        <v>45</v>
      </c>
      <c r="C82" s="95"/>
      <c r="D82" s="63" t="s">
        <v>46</v>
      </c>
      <c r="E82" s="91">
        <f>SUM(E83:E84)</f>
        <v>10906682</v>
      </c>
    </row>
    <row r="83" spans="1:5" s="65" customFormat="1" ht="12.75">
      <c r="A83" s="101"/>
      <c r="B83" s="94"/>
      <c r="C83" s="95">
        <v>6057</v>
      </c>
      <c r="D83" s="8" t="s">
        <v>153</v>
      </c>
      <c r="E83" s="91">
        <v>8408454</v>
      </c>
    </row>
    <row r="84" spans="1:5" s="65" customFormat="1" ht="12.75">
      <c r="A84" s="101"/>
      <c r="B84" s="94"/>
      <c r="C84" s="95">
        <v>6059</v>
      </c>
      <c r="D84" s="8" t="s">
        <v>153</v>
      </c>
      <c r="E84" s="91">
        <v>2498228</v>
      </c>
    </row>
    <row r="85" spans="1:5" ht="12.75">
      <c r="A85" s="53"/>
      <c r="B85" s="29" t="s">
        <v>50</v>
      </c>
      <c r="C85" s="3"/>
      <c r="D85" s="11" t="s">
        <v>51</v>
      </c>
      <c r="E85" s="91">
        <f>E86</f>
        <v>100000</v>
      </c>
    </row>
    <row r="86" spans="1:5" ht="12.75">
      <c r="A86" s="53"/>
      <c r="B86" s="48"/>
      <c r="C86" s="3">
        <v>6010</v>
      </c>
      <c r="D86" s="42" t="s">
        <v>223</v>
      </c>
      <c r="E86" s="91">
        <v>100000</v>
      </c>
    </row>
    <row r="87" spans="1:5" ht="12.75">
      <c r="A87" s="53"/>
      <c r="B87" s="48"/>
      <c r="C87" s="3"/>
      <c r="D87" s="42" t="s">
        <v>225</v>
      </c>
      <c r="E87" s="91"/>
    </row>
    <row r="88" spans="1:5" ht="12.75">
      <c r="A88" s="53"/>
      <c r="B88" s="48"/>
      <c r="C88" s="3"/>
      <c r="D88" s="42" t="s">
        <v>230</v>
      </c>
      <c r="E88" s="91"/>
    </row>
    <row r="89" spans="1:5" ht="12.75">
      <c r="A89" s="53"/>
      <c r="B89" s="94" t="s">
        <v>170</v>
      </c>
      <c r="C89" s="3"/>
      <c r="D89" s="42" t="s">
        <v>345</v>
      </c>
      <c r="E89" s="91">
        <f>E90</f>
        <v>15000</v>
      </c>
    </row>
    <row r="90" spans="1:5" ht="12.75">
      <c r="A90" s="53"/>
      <c r="B90" s="48"/>
      <c r="C90" s="3">
        <v>6050</v>
      </c>
      <c r="D90" s="8" t="s">
        <v>153</v>
      </c>
      <c r="E90" s="91">
        <v>15000</v>
      </c>
    </row>
    <row r="91" spans="1:5" ht="12.75">
      <c r="A91" s="53"/>
      <c r="B91" s="48"/>
      <c r="C91" s="3"/>
      <c r="D91" s="42"/>
      <c r="E91" s="91"/>
    </row>
    <row r="92" spans="1:5" s="51" customFormat="1" ht="12.75">
      <c r="A92" s="53" t="s">
        <v>285</v>
      </c>
      <c r="B92" s="48"/>
      <c r="C92" s="49"/>
      <c r="D92" s="50" t="s">
        <v>28</v>
      </c>
      <c r="E92" s="84">
        <f>E93</f>
        <v>702000</v>
      </c>
    </row>
    <row r="93" spans="1:5" ht="12.75">
      <c r="A93" s="57"/>
      <c r="B93" s="29" t="s">
        <v>286</v>
      </c>
      <c r="C93" s="45"/>
      <c r="D93" s="47" t="s">
        <v>5</v>
      </c>
      <c r="E93" s="85">
        <f>SUM(E94:E95)</f>
        <v>702000</v>
      </c>
    </row>
    <row r="94" spans="1:5" ht="12.75">
      <c r="A94" s="57"/>
      <c r="B94" s="29"/>
      <c r="C94" s="45">
        <v>6057</v>
      </c>
      <c r="D94" s="8" t="s">
        <v>153</v>
      </c>
      <c r="E94" s="85">
        <v>534319</v>
      </c>
    </row>
    <row r="95" spans="1:5" ht="12.75">
      <c r="A95" s="57"/>
      <c r="B95" s="54"/>
      <c r="C95" s="45">
        <v>6059</v>
      </c>
      <c r="D95" s="8" t="s">
        <v>153</v>
      </c>
      <c r="E95" s="85">
        <v>167681</v>
      </c>
    </row>
    <row r="96" spans="1:5" ht="12.75">
      <c r="A96" s="28"/>
      <c r="B96" s="28"/>
      <c r="C96" s="45"/>
      <c r="D96" s="8"/>
      <c r="E96" s="85"/>
    </row>
    <row r="97" spans="1:5" ht="12.75">
      <c r="A97" s="28"/>
      <c r="B97" s="28"/>
      <c r="C97" s="45"/>
      <c r="D97" s="8"/>
      <c r="E97" s="85"/>
    </row>
    <row r="98" spans="1:5" ht="12.75">
      <c r="A98" s="28"/>
      <c r="B98" s="28"/>
      <c r="C98" s="45"/>
      <c r="D98" s="8"/>
      <c r="E98" s="85"/>
    </row>
    <row r="99" spans="1:5" ht="12.75">
      <c r="A99" s="28"/>
      <c r="B99" s="28"/>
      <c r="C99" s="45"/>
      <c r="D99" s="8"/>
      <c r="E99" s="85"/>
    </row>
    <row r="100" spans="1:5" ht="12.75">
      <c r="A100" s="28"/>
      <c r="B100" s="28"/>
      <c r="C100" s="3"/>
      <c r="D100" s="16"/>
      <c r="E100" s="85"/>
    </row>
    <row r="101" spans="1:5" ht="12.75">
      <c r="A101" s="28"/>
      <c r="B101" s="28"/>
      <c r="C101" s="45"/>
      <c r="D101" s="8"/>
      <c r="E101" s="85"/>
    </row>
    <row r="102" spans="1:5" ht="12.75">
      <c r="A102" s="28"/>
      <c r="B102" s="28"/>
      <c r="C102" s="45"/>
      <c r="D102" s="8"/>
      <c r="E102" s="85"/>
    </row>
    <row r="103" spans="1:5" ht="12.75">
      <c r="A103" s="29"/>
      <c r="B103" s="29"/>
      <c r="C103" s="3"/>
      <c r="D103" s="42"/>
      <c r="E103"/>
    </row>
    <row r="104" spans="1:5" ht="12.75">
      <c r="A104" s="20"/>
      <c r="B104" s="29"/>
      <c r="D104" s="13" t="s">
        <v>6</v>
      </c>
      <c r="E104" s="88" t="s">
        <v>158</v>
      </c>
    </row>
    <row r="105" spans="1:5" ht="12.75">
      <c r="A105" s="20"/>
      <c r="B105" s="29"/>
      <c r="C105" s="3"/>
      <c r="D105" s="3" t="s">
        <v>252</v>
      </c>
      <c r="E105" s="67" t="s">
        <v>355</v>
      </c>
    </row>
    <row r="106" spans="1:5" ht="12.75">
      <c r="A106" s="20"/>
      <c r="B106" s="29"/>
      <c r="C106" s="3"/>
      <c r="D106" s="3"/>
      <c r="E106" s="67" t="s">
        <v>99</v>
      </c>
    </row>
    <row r="107" spans="1:5" ht="12.75">
      <c r="A107" s="20"/>
      <c r="B107" s="29"/>
      <c r="C107" s="3"/>
      <c r="D107" s="3"/>
      <c r="E107" s="67" t="s">
        <v>356</v>
      </c>
    </row>
    <row r="108" spans="1:5" ht="12.75">
      <c r="A108" s="26" t="s">
        <v>7</v>
      </c>
      <c r="B108" s="27" t="s">
        <v>8</v>
      </c>
      <c r="C108" s="1"/>
      <c r="D108" s="1" t="s">
        <v>9</v>
      </c>
      <c r="E108" s="81" t="s">
        <v>308</v>
      </c>
    </row>
    <row r="109" spans="1:5" ht="12.75">
      <c r="A109" s="21" t="s">
        <v>31</v>
      </c>
      <c r="B109" s="28"/>
      <c r="C109" s="10"/>
      <c r="D109" s="22" t="s">
        <v>41</v>
      </c>
      <c r="E109" s="89">
        <f>SUM(E110+E114+E118)</f>
        <v>220000</v>
      </c>
    </row>
    <row r="110" spans="1:5" ht="12.75">
      <c r="A110" s="20"/>
      <c r="B110" s="29" t="s">
        <v>40</v>
      </c>
      <c r="C110" s="3"/>
      <c r="D110" s="12" t="s">
        <v>15</v>
      </c>
      <c r="E110" s="87">
        <f>SUM(E111:E113)</f>
        <v>135000</v>
      </c>
    </row>
    <row r="111" spans="1:5" ht="12.75">
      <c r="A111" s="20"/>
      <c r="B111" s="29"/>
      <c r="C111" s="6">
        <v>4170</v>
      </c>
      <c r="D111" t="s">
        <v>145</v>
      </c>
      <c r="E111" s="87">
        <v>16500</v>
      </c>
    </row>
    <row r="112" spans="1:5" ht="12.75">
      <c r="A112" s="20"/>
      <c r="B112" s="29"/>
      <c r="C112" s="3">
        <v>4270</v>
      </c>
      <c r="D112" s="12" t="s">
        <v>21</v>
      </c>
      <c r="E112" s="87">
        <v>89500</v>
      </c>
    </row>
    <row r="113" spans="1:5" ht="12.75">
      <c r="A113" s="20"/>
      <c r="B113" s="29"/>
      <c r="C113" s="3">
        <v>4300</v>
      </c>
      <c r="D113" s="12" t="s">
        <v>22</v>
      </c>
      <c r="E113" s="87">
        <v>29000</v>
      </c>
    </row>
    <row r="114" spans="1:5" ht="12.75">
      <c r="A114" s="20"/>
      <c r="B114" s="29" t="s">
        <v>83</v>
      </c>
      <c r="C114" s="3"/>
      <c r="D114" s="12" t="s">
        <v>84</v>
      </c>
      <c r="E114" s="87">
        <f>SUM(E115:E117)</f>
        <v>80000</v>
      </c>
    </row>
    <row r="115" spans="1:5" ht="12.75">
      <c r="A115" s="20"/>
      <c r="B115" s="29"/>
      <c r="C115" s="6">
        <v>4170</v>
      </c>
      <c r="D115" t="s">
        <v>145</v>
      </c>
      <c r="E115" s="87">
        <v>7000</v>
      </c>
    </row>
    <row r="116" spans="1:5" ht="12.75">
      <c r="A116" s="20"/>
      <c r="B116" s="29"/>
      <c r="C116" s="3">
        <v>4270</v>
      </c>
      <c r="D116" s="12" t="s">
        <v>21</v>
      </c>
      <c r="E116" s="87">
        <v>59000</v>
      </c>
    </row>
    <row r="117" spans="1:5" ht="12.75">
      <c r="A117" s="20"/>
      <c r="B117" s="29"/>
      <c r="C117" s="3">
        <v>4300</v>
      </c>
      <c r="D117" s="12" t="s">
        <v>22</v>
      </c>
      <c r="E117" s="87">
        <v>14000</v>
      </c>
    </row>
    <row r="118" spans="1:5" ht="12.75">
      <c r="A118" s="20"/>
      <c r="B118" s="29" t="s">
        <v>87</v>
      </c>
      <c r="C118" s="3"/>
      <c r="D118" s="12" t="s">
        <v>81</v>
      </c>
      <c r="E118" s="87">
        <f>SUM(E119:E119)</f>
        <v>5000</v>
      </c>
    </row>
    <row r="119" spans="1:5" ht="12.75">
      <c r="A119" s="20"/>
      <c r="B119" s="29"/>
      <c r="C119" s="3">
        <v>4270</v>
      </c>
      <c r="D119" s="12" t="s">
        <v>21</v>
      </c>
      <c r="E119" s="87">
        <v>5000</v>
      </c>
    </row>
    <row r="120" spans="1:5" ht="12.75">
      <c r="A120" s="20"/>
      <c r="B120" s="29"/>
      <c r="C120" s="3"/>
      <c r="D120" s="12"/>
      <c r="E120" s="87"/>
    </row>
    <row r="121" spans="1:5" ht="12.75">
      <c r="A121" s="21" t="s">
        <v>29</v>
      </c>
      <c r="B121" s="28"/>
      <c r="C121" s="10"/>
      <c r="D121" s="22" t="s">
        <v>10</v>
      </c>
      <c r="E121" s="86">
        <f>E122</f>
        <v>2500</v>
      </c>
    </row>
    <row r="122" spans="1:5" ht="12.75">
      <c r="A122" s="99"/>
      <c r="B122" s="94" t="s">
        <v>30</v>
      </c>
      <c r="C122" s="95"/>
      <c r="D122" s="97" t="s">
        <v>11</v>
      </c>
      <c r="E122" s="87">
        <f>E123</f>
        <v>2500</v>
      </c>
    </row>
    <row r="123" spans="1:5" ht="12.75">
      <c r="A123" s="20"/>
      <c r="B123" s="29"/>
      <c r="C123" s="3">
        <v>4390</v>
      </c>
      <c r="D123" s="12" t="s">
        <v>165</v>
      </c>
      <c r="E123" s="87">
        <v>2500</v>
      </c>
    </row>
    <row r="124" spans="1:5" ht="12.75">
      <c r="A124" s="20"/>
      <c r="B124" s="29"/>
      <c r="C124" s="3"/>
      <c r="D124" s="12" t="s">
        <v>166</v>
      </c>
      <c r="E124" s="87"/>
    </row>
    <row r="125" spans="1:5" ht="12.75">
      <c r="A125" s="20"/>
      <c r="B125" s="29"/>
      <c r="C125" s="3"/>
      <c r="D125" s="12"/>
      <c r="E125" s="87"/>
    </row>
    <row r="126" spans="1:5" ht="12.75">
      <c r="A126" s="21" t="s">
        <v>85</v>
      </c>
      <c r="B126" s="28"/>
      <c r="C126" s="10"/>
      <c r="D126" s="22" t="s">
        <v>86</v>
      </c>
      <c r="E126" s="89">
        <f>E132+E127+E130</f>
        <v>272150</v>
      </c>
    </row>
    <row r="127" spans="1:5" s="65" customFormat="1" ht="12.75">
      <c r="A127" s="99"/>
      <c r="B127" s="94" t="s">
        <v>253</v>
      </c>
      <c r="C127" s="95"/>
      <c r="D127" s="64" t="s">
        <v>254</v>
      </c>
      <c r="E127" s="90">
        <f>SUM(E128:E129)</f>
        <v>254000</v>
      </c>
    </row>
    <row r="128" spans="1:5" ht="12.75">
      <c r="A128" s="21"/>
      <c r="B128" s="28"/>
      <c r="C128" s="3">
        <v>4300</v>
      </c>
      <c r="D128" s="12" t="s">
        <v>22</v>
      </c>
      <c r="E128" s="90">
        <v>250000</v>
      </c>
    </row>
    <row r="129" spans="1:5" ht="12.75">
      <c r="A129" s="21"/>
      <c r="B129" s="28"/>
      <c r="C129" s="6">
        <v>4530</v>
      </c>
      <c r="D129" t="s">
        <v>156</v>
      </c>
      <c r="E129" s="90">
        <v>4000</v>
      </c>
    </row>
    <row r="130" spans="1:5" ht="12.75">
      <c r="A130" s="21"/>
      <c r="B130" s="94" t="s">
        <v>253</v>
      </c>
      <c r="C130" s="95"/>
      <c r="D130" s="12" t="s">
        <v>337</v>
      </c>
      <c r="E130" s="90">
        <f>E131</f>
        <v>13150</v>
      </c>
    </row>
    <row r="131" spans="1:5" ht="12.75">
      <c r="A131" s="21"/>
      <c r="B131" s="28"/>
      <c r="C131" s="3">
        <v>4300</v>
      </c>
      <c r="D131" s="12" t="s">
        <v>22</v>
      </c>
      <c r="E131" s="90">
        <v>13150</v>
      </c>
    </row>
    <row r="132" spans="1:5" ht="12.75">
      <c r="A132" s="20"/>
      <c r="B132" s="29" t="s">
        <v>101</v>
      </c>
      <c r="C132" s="3"/>
      <c r="D132" s="12" t="s">
        <v>1</v>
      </c>
      <c r="E132" s="87">
        <f>SUM(E133:E133)</f>
        <v>5000</v>
      </c>
    </row>
    <row r="133" spans="1:5" ht="12.75">
      <c r="A133" s="20"/>
      <c r="B133" s="29"/>
      <c r="C133" s="3">
        <v>4300</v>
      </c>
      <c r="D133" s="12" t="s">
        <v>22</v>
      </c>
      <c r="E133" s="87">
        <v>5000</v>
      </c>
    </row>
    <row r="134" spans="1:5" ht="12.75">
      <c r="A134" s="21" t="s">
        <v>32</v>
      </c>
      <c r="B134" s="28"/>
      <c r="C134" s="10"/>
      <c r="D134" s="35" t="s">
        <v>100</v>
      </c>
      <c r="E134" s="86">
        <f>E135</f>
        <v>585600</v>
      </c>
    </row>
    <row r="135" spans="1:5" ht="12.75">
      <c r="A135" s="29"/>
      <c r="B135" s="29" t="s">
        <v>37</v>
      </c>
      <c r="D135" t="s">
        <v>226</v>
      </c>
      <c r="E135" s="87">
        <f>E136</f>
        <v>585600</v>
      </c>
    </row>
    <row r="136" spans="1:5" ht="12.75">
      <c r="A136" s="29"/>
      <c r="B136" s="29"/>
      <c r="C136" s="6">
        <v>4300</v>
      </c>
      <c r="D136" t="s">
        <v>22</v>
      </c>
      <c r="E136" s="87">
        <v>585600</v>
      </c>
    </row>
    <row r="137" spans="1:5" ht="12.75">
      <c r="A137" s="21" t="s">
        <v>33</v>
      </c>
      <c r="B137" s="28"/>
      <c r="C137" s="10"/>
      <c r="D137" s="35" t="s">
        <v>42</v>
      </c>
      <c r="E137" s="82">
        <f>E140+E143+E153+E161+E165+E138+E148</f>
        <v>5141124</v>
      </c>
    </row>
    <row r="138" spans="1:5" s="65" customFormat="1" ht="12.75">
      <c r="A138" s="99"/>
      <c r="B138" s="94" t="s">
        <v>289</v>
      </c>
      <c r="C138" s="95"/>
      <c r="D138" s="11" t="s">
        <v>290</v>
      </c>
      <c r="E138" s="91">
        <f>E139</f>
        <v>10000</v>
      </c>
    </row>
    <row r="139" spans="1:5" ht="12.75">
      <c r="A139" s="21"/>
      <c r="B139" s="28"/>
      <c r="C139" s="3">
        <v>4510</v>
      </c>
      <c r="D139" s="16" t="s">
        <v>147</v>
      </c>
      <c r="E139" s="91">
        <v>10000</v>
      </c>
    </row>
    <row r="140" spans="1:5" ht="12.75">
      <c r="A140" s="20"/>
      <c r="B140" s="29" t="s">
        <v>43</v>
      </c>
      <c r="C140" s="3"/>
      <c r="D140" s="11" t="s">
        <v>44</v>
      </c>
      <c r="E140" s="83">
        <f>SUM(E141:E142)</f>
        <v>1956014</v>
      </c>
    </row>
    <row r="141" spans="1:6" ht="12.75">
      <c r="A141" s="20"/>
      <c r="B141" s="29"/>
      <c r="C141" s="3">
        <v>4270</v>
      </c>
      <c r="D141" s="12" t="s">
        <v>21</v>
      </c>
      <c r="E141" s="83">
        <v>5000</v>
      </c>
      <c r="F141" s="4"/>
    </row>
    <row r="142" spans="1:6" ht="12.75">
      <c r="A142" s="20"/>
      <c r="B142" s="29"/>
      <c r="C142" s="3">
        <v>4300</v>
      </c>
      <c r="D142" s="11" t="s">
        <v>22</v>
      </c>
      <c r="E142" s="83">
        <v>1951014</v>
      </c>
      <c r="F142" s="4"/>
    </row>
    <row r="143" spans="1:6" ht="12.75">
      <c r="A143" s="20"/>
      <c r="B143" s="29" t="s">
        <v>45</v>
      </c>
      <c r="C143" s="3"/>
      <c r="D143" s="11" t="s">
        <v>46</v>
      </c>
      <c r="E143" s="80">
        <f>SUM(E144:E147)</f>
        <v>532000</v>
      </c>
      <c r="F143" s="4"/>
    </row>
    <row r="144" spans="1:5" ht="12.75">
      <c r="A144" s="20"/>
      <c r="B144" s="29"/>
      <c r="C144" s="6">
        <v>4210</v>
      </c>
      <c r="D144" s="2" t="s">
        <v>19</v>
      </c>
      <c r="E144" s="80">
        <v>25000</v>
      </c>
    </row>
    <row r="145" spans="1:5" ht="12.75">
      <c r="A145" s="20"/>
      <c r="B145" s="29"/>
      <c r="C145" s="3">
        <v>4260</v>
      </c>
      <c r="D145" s="11" t="s">
        <v>20</v>
      </c>
      <c r="E145" s="80">
        <v>10000</v>
      </c>
    </row>
    <row r="146" spans="1:5" ht="12.75">
      <c r="A146" s="20"/>
      <c r="B146" s="29"/>
      <c r="C146" s="3">
        <v>4270</v>
      </c>
      <c r="D146" s="12" t="s">
        <v>21</v>
      </c>
      <c r="E146" s="80">
        <v>12000</v>
      </c>
    </row>
    <row r="147" spans="1:5" ht="12.75">
      <c r="A147" s="20"/>
      <c r="B147" s="29"/>
      <c r="C147" s="3">
        <v>4300</v>
      </c>
      <c r="D147" s="11" t="s">
        <v>22</v>
      </c>
      <c r="E147" s="80">
        <v>485000</v>
      </c>
    </row>
    <row r="148" spans="1:5" ht="12.75">
      <c r="A148" s="20"/>
      <c r="B148" s="16" t="s">
        <v>325</v>
      </c>
      <c r="D148" t="s">
        <v>326</v>
      </c>
      <c r="E148" s="80">
        <f>E149</f>
        <v>80000</v>
      </c>
    </row>
    <row r="149" spans="1:5" ht="12.75">
      <c r="A149" s="20"/>
      <c r="B149" s="16"/>
      <c r="C149" s="6">
        <v>6230</v>
      </c>
      <c r="D149" t="s">
        <v>303</v>
      </c>
      <c r="E149" s="80">
        <v>80000</v>
      </c>
    </row>
    <row r="150" spans="1:4" ht="12.75">
      <c r="A150" s="20"/>
      <c r="B150" s="16"/>
      <c r="C150" s="3"/>
      <c r="D150" s="42" t="s">
        <v>304</v>
      </c>
    </row>
    <row r="151" spans="1:4" ht="12.75">
      <c r="A151" s="20"/>
      <c r="B151" s="16"/>
      <c r="C151" s="3"/>
      <c r="D151" s="42" t="s">
        <v>327</v>
      </c>
    </row>
    <row r="152" spans="1:4" ht="12.75">
      <c r="A152" s="20"/>
      <c r="B152" s="16"/>
      <c r="C152" s="3"/>
      <c r="D152" s="12" t="s">
        <v>160</v>
      </c>
    </row>
    <row r="153" spans="1:5" ht="12.75">
      <c r="A153" s="25"/>
      <c r="B153" s="29" t="s">
        <v>47</v>
      </c>
      <c r="C153" s="3"/>
      <c r="D153" s="11" t="s">
        <v>48</v>
      </c>
      <c r="E153" s="80">
        <f>SUM(E154:E160)</f>
        <v>275490</v>
      </c>
    </row>
    <row r="154" spans="1:5" ht="12.75">
      <c r="A154" s="25"/>
      <c r="B154" s="29"/>
      <c r="C154" s="6">
        <v>2360</v>
      </c>
      <c r="D154" t="s">
        <v>209</v>
      </c>
      <c r="E154" s="80">
        <v>1000</v>
      </c>
    </row>
    <row r="155" spans="1:4" ht="12.75">
      <c r="A155" s="25"/>
      <c r="B155" s="29"/>
      <c r="D155" t="s">
        <v>210</v>
      </c>
    </row>
    <row r="156" spans="1:4" ht="12.75">
      <c r="A156" s="25"/>
      <c r="B156" s="29"/>
      <c r="D156" t="s">
        <v>211</v>
      </c>
    </row>
    <row r="157" spans="1:4" ht="12.75">
      <c r="A157" s="25"/>
      <c r="B157" s="29"/>
      <c r="D157" t="s">
        <v>212</v>
      </c>
    </row>
    <row r="158" spans="1:4" ht="12.75">
      <c r="A158" s="25"/>
      <c r="B158" s="29"/>
      <c r="D158" t="s">
        <v>213</v>
      </c>
    </row>
    <row r="159" spans="1:5" ht="12.75">
      <c r="A159" s="25"/>
      <c r="B159" s="29"/>
      <c r="C159" s="6">
        <v>4220</v>
      </c>
      <c r="D159" s="2" t="s">
        <v>24</v>
      </c>
      <c r="E159" s="80">
        <v>1500</v>
      </c>
    </row>
    <row r="160" spans="1:5" ht="12.75">
      <c r="A160" s="25"/>
      <c r="B160" s="29"/>
      <c r="C160" s="3">
        <v>4300</v>
      </c>
      <c r="D160" s="11" t="s">
        <v>49</v>
      </c>
      <c r="E160" s="80">
        <v>272990</v>
      </c>
    </row>
    <row r="161" spans="1:5" ht="12.75">
      <c r="A161" s="25"/>
      <c r="B161" s="29" t="s">
        <v>50</v>
      </c>
      <c r="C161" s="3"/>
      <c r="D161" s="11" t="s">
        <v>51</v>
      </c>
      <c r="E161" s="80">
        <f>SUM(E162:E163)</f>
        <v>2268000</v>
      </c>
    </row>
    <row r="162" spans="1:5" ht="12.75">
      <c r="A162" s="20"/>
      <c r="B162" s="16"/>
      <c r="C162" s="3">
        <v>4260</v>
      </c>
      <c r="D162" s="11" t="s">
        <v>20</v>
      </c>
      <c r="E162" s="80">
        <v>1068000</v>
      </c>
    </row>
    <row r="163" spans="1:5" ht="12.75">
      <c r="A163" s="20"/>
      <c r="B163" s="16"/>
      <c r="C163" s="3">
        <v>4300</v>
      </c>
      <c r="D163" s="11" t="s">
        <v>22</v>
      </c>
      <c r="E163" s="80">
        <v>1200000</v>
      </c>
    </row>
    <row r="164" spans="1:4" ht="12.75">
      <c r="A164" s="29"/>
      <c r="B164" s="16"/>
      <c r="C164" s="3"/>
      <c r="D164" s="11"/>
    </row>
    <row r="165" spans="1:5" ht="12.75">
      <c r="A165" s="57"/>
      <c r="B165" s="54" t="s">
        <v>170</v>
      </c>
      <c r="C165" s="55"/>
      <c r="D165" s="47" t="s">
        <v>1</v>
      </c>
      <c r="E165" s="80">
        <f>SUM(E166:E169)</f>
        <v>19620</v>
      </c>
    </row>
    <row r="166" spans="1:5" ht="12.75">
      <c r="A166" s="57"/>
      <c r="B166" s="54"/>
      <c r="C166" s="3">
        <v>4270</v>
      </c>
      <c r="D166" s="12" t="s">
        <v>21</v>
      </c>
      <c r="E166" s="80">
        <v>3000</v>
      </c>
    </row>
    <row r="167" spans="1:5" ht="12.75">
      <c r="A167" s="57"/>
      <c r="B167" s="54"/>
      <c r="C167" s="3">
        <v>4300</v>
      </c>
      <c r="D167" s="11" t="s">
        <v>22</v>
      </c>
      <c r="E167" s="80">
        <v>16000</v>
      </c>
    </row>
    <row r="168" spans="1:5" ht="12.75">
      <c r="A168" s="57"/>
      <c r="B168" s="54"/>
      <c r="C168" s="3">
        <v>4510</v>
      </c>
      <c r="D168" s="42" t="s">
        <v>147</v>
      </c>
      <c r="E168" s="80">
        <v>181</v>
      </c>
    </row>
    <row r="169" spans="1:5" ht="12.75">
      <c r="A169" s="29"/>
      <c r="B169" s="16"/>
      <c r="C169" s="6">
        <v>4520</v>
      </c>
      <c r="D169" t="s">
        <v>276</v>
      </c>
      <c r="E169" s="80">
        <v>439</v>
      </c>
    </row>
    <row r="170" spans="1:4" ht="12.75">
      <c r="A170" s="29"/>
      <c r="B170" s="16"/>
      <c r="D170" t="s">
        <v>150</v>
      </c>
    </row>
    <row r="171" spans="1:5" ht="12.75">
      <c r="A171" s="21" t="s">
        <v>33</v>
      </c>
      <c r="B171" s="28"/>
      <c r="C171" s="10"/>
      <c r="D171" s="35" t="s">
        <v>42</v>
      </c>
      <c r="E171" s="84">
        <f>E172</f>
        <v>7140328</v>
      </c>
    </row>
    <row r="172" spans="1:5" ht="12.75">
      <c r="A172" s="29"/>
      <c r="B172" s="54" t="s">
        <v>207</v>
      </c>
      <c r="C172" s="55"/>
      <c r="D172" s="11" t="s">
        <v>227</v>
      </c>
      <c r="E172" s="91">
        <f>SUM(E173:E177)</f>
        <v>7140328</v>
      </c>
    </row>
    <row r="173" spans="1:5" ht="12.75">
      <c r="A173" s="29"/>
      <c r="B173" s="54"/>
      <c r="C173" s="6">
        <v>4170</v>
      </c>
      <c r="D173" t="s">
        <v>145</v>
      </c>
      <c r="E173" s="91">
        <v>9600</v>
      </c>
    </row>
    <row r="174" spans="1:5" ht="12.75">
      <c r="A174" s="29"/>
      <c r="B174" s="54"/>
      <c r="C174" s="6">
        <v>4210</v>
      </c>
      <c r="D174" s="2" t="s">
        <v>19</v>
      </c>
      <c r="E174" s="91">
        <v>5000</v>
      </c>
    </row>
    <row r="175" spans="1:5" ht="12.75">
      <c r="A175" s="29"/>
      <c r="B175" s="28"/>
      <c r="C175" s="6">
        <v>4300</v>
      </c>
      <c r="D175" t="s">
        <v>22</v>
      </c>
      <c r="E175" s="91">
        <v>7123328</v>
      </c>
    </row>
    <row r="176" spans="1:5" ht="12.75">
      <c r="A176" s="29"/>
      <c r="B176" s="28"/>
      <c r="C176" s="3">
        <v>4610</v>
      </c>
      <c r="D176" s="12" t="s">
        <v>169</v>
      </c>
      <c r="E176" s="91">
        <v>400</v>
      </c>
    </row>
    <row r="177" spans="1:5" ht="12.75">
      <c r="A177" s="29"/>
      <c r="B177" s="16"/>
      <c r="C177" s="6">
        <v>4700</v>
      </c>
      <c r="D177" t="s">
        <v>154</v>
      </c>
      <c r="E177" s="80">
        <v>2000</v>
      </c>
    </row>
    <row r="178" spans="1:4" ht="12.75">
      <c r="A178" s="29"/>
      <c r="B178" s="16"/>
      <c r="D178" t="s">
        <v>155</v>
      </c>
    </row>
    <row r="179" spans="1:5" ht="12.75">
      <c r="A179" s="21" t="s">
        <v>34</v>
      </c>
      <c r="B179" s="28"/>
      <c r="C179" s="10"/>
      <c r="D179" s="35" t="s">
        <v>28</v>
      </c>
      <c r="E179" s="84">
        <f>E183+E180</f>
        <v>9300</v>
      </c>
    </row>
    <row r="180" spans="1:5" s="65" customFormat="1" ht="12.75">
      <c r="A180" s="94"/>
      <c r="B180" s="94" t="s">
        <v>352</v>
      </c>
      <c r="C180" s="95"/>
      <c r="D180" s="97" t="s">
        <v>353</v>
      </c>
      <c r="E180" s="91">
        <f>SUM(E181:E182)</f>
        <v>4500</v>
      </c>
    </row>
    <row r="181" spans="1:5" s="65" customFormat="1" ht="12.75">
      <c r="A181" s="94"/>
      <c r="B181" s="94"/>
      <c r="C181" s="6">
        <v>4170</v>
      </c>
      <c r="D181" t="s">
        <v>145</v>
      </c>
      <c r="E181" s="91">
        <v>4500</v>
      </c>
    </row>
    <row r="182" spans="1:5" ht="12.75">
      <c r="A182" s="28"/>
      <c r="B182" s="28"/>
      <c r="C182" s="6">
        <v>4300</v>
      </c>
      <c r="D182" t="s">
        <v>22</v>
      </c>
      <c r="E182" s="91">
        <v>0</v>
      </c>
    </row>
    <row r="183" spans="1:5" ht="12.75">
      <c r="A183" s="29"/>
      <c r="B183" s="16" t="s">
        <v>265</v>
      </c>
      <c r="D183" t="s">
        <v>266</v>
      </c>
      <c r="E183" s="80">
        <f>SUM(E184:E185)</f>
        <v>4800</v>
      </c>
    </row>
    <row r="184" spans="1:4" ht="12.75">
      <c r="A184" s="29"/>
      <c r="B184" s="16"/>
      <c r="D184" t="s">
        <v>267</v>
      </c>
    </row>
    <row r="185" spans="1:5" ht="12.75">
      <c r="A185" s="29"/>
      <c r="B185" s="16"/>
      <c r="C185" s="6">
        <v>4300</v>
      </c>
      <c r="D185" t="s">
        <v>22</v>
      </c>
      <c r="E185" s="80">
        <v>4800</v>
      </c>
    </row>
    <row r="186" spans="1:2" ht="12.75">
      <c r="A186" s="29"/>
      <c r="B186" s="16"/>
    </row>
    <row r="187" spans="1:2" ht="12.75">
      <c r="A187" s="29"/>
      <c r="B187" s="16"/>
    </row>
    <row r="188" spans="1:2" ht="12.75">
      <c r="A188" s="29"/>
      <c r="B188" s="16"/>
    </row>
    <row r="189" spans="1:2" ht="12.75">
      <c r="A189" s="29"/>
      <c r="B189" s="16"/>
    </row>
    <row r="190" spans="1:4" ht="12.75">
      <c r="A190" s="20"/>
      <c r="B190" s="16"/>
      <c r="C190" s="3"/>
      <c r="D190" s="12"/>
    </row>
    <row r="191" spans="1:4" ht="12.75">
      <c r="A191" s="20"/>
      <c r="B191" s="16"/>
      <c r="C191" s="3"/>
      <c r="D191" s="12"/>
    </row>
    <row r="192" spans="1:5" ht="12.75">
      <c r="A192" s="29" t="s">
        <v>357</v>
      </c>
      <c r="B192" s="29"/>
      <c r="C192" s="3"/>
      <c r="D192" s="10" t="s">
        <v>6</v>
      </c>
      <c r="E192" s="88" t="s">
        <v>158</v>
      </c>
    </row>
    <row r="193" spans="1:5" ht="12.75">
      <c r="A193" s="20"/>
      <c r="B193" s="29"/>
      <c r="C193" s="3"/>
      <c r="D193" s="3" t="s">
        <v>134</v>
      </c>
      <c r="E193" s="67" t="s">
        <v>355</v>
      </c>
    </row>
    <row r="194" spans="1:5" ht="12.75">
      <c r="A194" s="20"/>
      <c r="B194" s="29"/>
      <c r="C194" s="3"/>
      <c r="D194" s="3"/>
      <c r="E194" s="67" t="s">
        <v>99</v>
      </c>
    </row>
    <row r="195" spans="1:5" ht="12.75">
      <c r="A195" s="20"/>
      <c r="B195" s="29"/>
      <c r="C195" s="3"/>
      <c r="D195" s="3"/>
      <c r="E195" s="67" t="s">
        <v>356</v>
      </c>
    </row>
    <row r="196" spans="1:5" ht="12.75">
      <c r="A196" s="26" t="s">
        <v>7</v>
      </c>
      <c r="B196" s="27" t="s">
        <v>8</v>
      </c>
      <c r="C196" s="1"/>
      <c r="D196" s="1" t="s">
        <v>9</v>
      </c>
      <c r="E196" s="81" t="s">
        <v>308</v>
      </c>
    </row>
    <row r="197" spans="1:5" ht="12.75">
      <c r="A197" s="28" t="s">
        <v>127</v>
      </c>
      <c r="B197" s="28"/>
      <c r="C197" s="7"/>
      <c r="D197" s="5" t="s">
        <v>185</v>
      </c>
      <c r="E197" s="82">
        <f>+E198+E200</f>
        <v>701260</v>
      </c>
    </row>
    <row r="198" spans="1:5" ht="12.75">
      <c r="A198" s="25"/>
      <c r="B198" s="48" t="s">
        <v>128</v>
      </c>
      <c r="C198" s="49"/>
      <c r="D198" s="61" t="s">
        <v>13</v>
      </c>
      <c r="E198" s="84">
        <f>E199</f>
        <v>700000</v>
      </c>
    </row>
    <row r="199" spans="1:5" ht="12.75">
      <c r="A199" s="29"/>
      <c r="B199" s="29"/>
      <c r="C199" s="3">
        <v>3110</v>
      </c>
      <c r="D199" s="12" t="s">
        <v>26</v>
      </c>
      <c r="E199" s="80">
        <v>700000</v>
      </c>
    </row>
    <row r="200" spans="1:5" ht="12.75">
      <c r="A200" s="29"/>
      <c r="B200" s="48" t="s">
        <v>128</v>
      </c>
      <c r="C200" s="49"/>
      <c r="D200" s="61" t="s">
        <v>338</v>
      </c>
      <c r="E200" s="80">
        <f>SUM(E201:E202)</f>
        <v>1260</v>
      </c>
    </row>
    <row r="201" spans="1:5" ht="12.75">
      <c r="A201" s="29"/>
      <c r="B201" s="29"/>
      <c r="C201" s="3">
        <v>3110</v>
      </c>
      <c r="D201" s="12" t="s">
        <v>26</v>
      </c>
      <c r="E201" s="80">
        <v>1235</v>
      </c>
    </row>
    <row r="202" spans="1:5" ht="12.75">
      <c r="A202" s="29"/>
      <c r="B202" s="29"/>
      <c r="C202" s="6">
        <v>4210</v>
      </c>
      <c r="D202" s="2" t="s">
        <v>19</v>
      </c>
      <c r="E202" s="80">
        <v>25</v>
      </c>
    </row>
    <row r="203" spans="1:2" ht="12.75">
      <c r="A203" s="29"/>
      <c r="B203" s="29"/>
    </row>
    <row r="204" spans="1:5" s="51" customFormat="1" ht="12.75">
      <c r="A204" s="48" t="s">
        <v>268</v>
      </c>
      <c r="B204" s="48"/>
      <c r="C204" s="52"/>
      <c r="D204" s="51" t="s">
        <v>269</v>
      </c>
      <c r="E204" s="84">
        <f>E205+E232+E279+E275</f>
        <v>29653602</v>
      </c>
    </row>
    <row r="205" spans="1:5" s="51" customFormat="1" ht="12.75">
      <c r="A205" s="48"/>
      <c r="B205" s="48" t="s">
        <v>272</v>
      </c>
      <c r="C205" s="52"/>
      <c r="D205" s="51" t="s">
        <v>263</v>
      </c>
      <c r="E205" s="84">
        <f>E206+E222</f>
        <v>22187320</v>
      </c>
    </row>
    <row r="206" spans="1:5" s="51" customFormat="1" ht="12.75">
      <c r="A206" s="48"/>
      <c r="B206" s="48"/>
      <c r="C206" s="52"/>
      <c r="D206" s="59" t="s">
        <v>187</v>
      </c>
      <c r="E206" s="84">
        <f>SUM(E207:E221)</f>
        <v>22155320</v>
      </c>
    </row>
    <row r="207" spans="1:5" s="51" customFormat="1" ht="12.75">
      <c r="A207" s="48"/>
      <c r="B207" s="48"/>
      <c r="C207" s="6">
        <v>3020</v>
      </c>
      <c r="D207" t="s">
        <v>271</v>
      </c>
      <c r="E207" s="91">
        <v>1000</v>
      </c>
    </row>
    <row r="208" spans="1:5" ht="12.75">
      <c r="A208" s="29"/>
      <c r="B208" s="29"/>
      <c r="C208" s="3">
        <v>3110</v>
      </c>
      <c r="D208" s="12" t="s">
        <v>26</v>
      </c>
      <c r="E208" s="80">
        <v>21967000</v>
      </c>
    </row>
    <row r="209" spans="1:5" ht="12.75">
      <c r="A209" s="29"/>
      <c r="B209" s="29"/>
      <c r="C209" s="6">
        <v>4010</v>
      </c>
      <c r="D209" t="s">
        <v>16</v>
      </c>
      <c r="E209" s="80">
        <v>123050</v>
      </c>
    </row>
    <row r="210" spans="1:5" ht="12.75">
      <c r="A210" s="29"/>
      <c r="B210" s="29"/>
      <c r="C210" s="6">
        <v>4040</v>
      </c>
      <c r="D210" t="s">
        <v>17</v>
      </c>
      <c r="E210" s="80">
        <v>15814</v>
      </c>
    </row>
    <row r="211" spans="1:5" ht="12.75">
      <c r="A211" s="29"/>
      <c r="B211" s="29"/>
      <c r="C211" s="6">
        <v>4110</v>
      </c>
      <c r="D211" t="s">
        <v>18</v>
      </c>
      <c r="E211" s="80">
        <v>24295</v>
      </c>
    </row>
    <row r="212" spans="1:5" ht="12.75">
      <c r="A212" s="29"/>
      <c r="B212" s="29"/>
      <c r="C212" s="6">
        <v>4120</v>
      </c>
      <c r="D212" t="s">
        <v>324</v>
      </c>
      <c r="E212" s="80">
        <v>3460</v>
      </c>
    </row>
    <row r="213" spans="1:5" ht="12.75">
      <c r="A213" s="29"/>
      <c r="B213" s="29"/>
      <c r="C213" s="6">
        <v>4170</v>
      </c>
      <c r="D213" t="s">
        <v>145</v>
      </c>
      <c r="E213" s="80">
        <v>1500</v>
      </c>
    </row>
    <row r="214" spans="1:5" ht="12.75">
      <c r="A214" s="29"/>
      <c r="B214" s="29"/>
      <c r="C214" s="6">
        <v>4210</v>
      </c>
      <c r="D214" s="2" t="s">
        <v>19</v>
      </c>
      <c r="E214" s="80">
        <v>5000</v>
      </c>
    </row>
    <row r="215" spans="1:5" ht="12.75">
      <c r="A215" s="29"/>
      <c r="B215" s="29"/>
      <c r="C215" s="6">
        <v>4260</v>
      </c>
      <c r="D215" s="2" t="s">
        <v>20</v>
      </c>
      <c r="E215" s="80">
        <v>2000</v>
      </c>
    </row>
    <row r="216" spans="1:5" ht="12.75">
      <c r="A216" s="29"/>
      <c r="B216" s="29"/>
      <c r="C216" s="3">
        <v>4270</v>
      </c>
      <c r="D216" s="11" t="s">
        <v>167</v>
      </c>
      <c r="E216" s="80">
        <v>1000</v>
      </c>
    </row>
    <row r="217" spans="1:5" ht="12.75">
      <c r="A217" s="29"/>
      <c r="B217" s="29"/>
      <c r="C217" s="3">
        <v>4300</v>
      </c>
      <c r="D217" s="11" t="s">
        <v>82</v>
      </c>
      <c r="E217" s="80">
        <v>3000</v>
      </c>
    </row>
    <row r="218" spans="1:5" ht="12.75">
      <c r="A218" s="29"/>
      <c r="B218" s="29"/>
      <c r="C218" s="6">
        <v>4440</v>
      </c>
      <c r="D218" t="s">
        <v>38</v>
      </c>
      <c r="E218" s="80">
        <v>6201</v>
      </c>
    </row>
    <row r="219" spans="1:5" ht="12.75">
      <c r="A219" s="29"/>
      <c r="B219" s="29"/>
      <c r="C219" s="6">
        <v>4700</v>
      </c>
      <c r="D219" t="s">
        <v>154</v>
      </c>
      <c r="E219" s="80">
        <v>1000</v>
      </c>
    </row>
    <row r="220" spans="1:4" ht="12.75">
      <c r="A220" s="29"/>
      <c r="B220" s="29"/>
      <c r="D220" t="s">
        <v>157</v>
      </c>
    </row>
    <row r="221" spans="1:5" ht="12.75">
      <c r="A221" s="29"/>
      <c r="B221" s="29"/>
      <c r="C221" s="6">
        <v>4710</v>
      </c>
      <c r="D221" t="s">
        <v>310</v>
      </c>
      <c r="E221" s="80">
        <v>1000</v>
      </c>
    </row>
    <row r="222" spans="1:5" ht="12.75">
      <c r="A222" s="29"/>
      <c r="B222" s="29"/>
      <c r="C222" s="3"/>
      <c r="D222" s="59" t="s">
        <v>189</v>
      </c>
      <c r="E222" s="84">
        <f>SUM(E223:E228)</f>
        <v>32000</v>
      </c>
    </row>
    <row r="223" spans="1:5" ht="12.75">
      <c r="A223" s="29"/>
      <c r="B223" s="29"/>
      <c r="C223" s="3">
        <v>2910</v>
      </c>
      <c r="D223" s="12" t="s">
        <v>198</v>
      </c>
      <c r="E223" s="80">
        <v>29900</v>
      </c>
    </row>
    <row r="224" spans="1:4" ht="12.75">
      <c r="A224" s="29"/>
      <c r="B224" s="29"/>
      <c r="C224" s="3"/>
      <c r="D224" s="12" t="s">
        <v>199</v>
      </c>
    </row>
    <row r="225" spans="1:4" ht="12.75">
      <c r="A225" s="29"/>
      <c r="B225" s="29"/>
      <c r="C225" s="3"/>
      <c r="D225" s="12" t="s">
        <v>200</v>
      </c>
    </row>
    <row r="226" spans="1:4" ht="12.75">
      <c r="A226" s="29"/>
      <c r="B226" s="29"/>
      <c r="C226" s="3"/>
      <c r="D226" s="12" t="s">
        <v>208</v>
      </c>
    </row>
    <row r="227" spans="1:5" ht="12.75">
      <c r="A227" s="29"/>
      <c r="B227" s="29"/>
      <c r="C227" s="6">
        <v>4560</v>
      </c>
      <c r="D227" s="60" t="s">
        <v>201</v>
      </c>
      <c r="E227" s="80">
        <v>2100</v>
      </c>
    </row>
    <row r="228" spans="1:4" ht="12.75">
      <c r="A228" s="29"/>
      <c r="B228" s="29"/>
      <c r="D228" s="60" t="s">
        <v>199</v>
      </c>
    </row>
    <row r="229" spans="1:4" ht="12.75">
      <c r="A229" s="29"/>
      <c r="B229" s="29"/>
      <c r="D229" s="12" t="s">
        <v>200</v>
      </c>
    </row>
    <row r="230" spans="1:4" ht="12.75">
      <c r="A230" s="29"/>
      <c r="B230" s="29"/>
      <c r="D230" s="12" t="s">
        <v>208</v>
      </c>
    </row>
    <row r="231" spans="1:2" ht="13.5" customHeight="1">
      <c r="A231" s="29"/>
      <c r="B231" s="29"/>
    </row>
    <row r="232" spans="1:5" ht="13.5" customHeight="1">
      <c r="A232" s="29"/>
      <c r="B232" s="48" t="s">
        <v>273</v>
      </c>
      <c r="C232" s="49"/>
      <c r="D232" s="59" t="s">
        <v>171</v>
      </c>
      <c r="E232" s="84">
        <f>E235+E250+E265</f>
        <v>7413590</v>
      </c>
    </row>
    <row r="233" spans="1:4" ht="13.5" customHeight="1">
      <c r="A233" s="29"/>
      <c r="B233" s="48"/>
      <c r="C233" s="49"/>
      <c r="D233" s="59" t="s">
        <v>172</v>
      </c>
    </row>
    <row r="234" spans="1:4" ht="13.5" customHeight="1">
      <c r="A234" s="29"/>
      <c r="B234" s="48"/>
      <c r="C234" s="49"/>
      <c r="D234" s="59" t="s">
        <v>190</v>
      </c>
    </row>
    <row r="235" spans="1:5" ht="13.5" customHeight="1">
      <c r="A235" s="29"/>
      <c r="B235" s="48"/>
      <c r="C235" s="49"/>
      <c r="D235" s="59" t="s">
        <v>187</v>
      </c>
      <c r="E235" s="84">
        <f>SUM(E236:E249)</f>
        <v>7270590</v>
      </c>
    </row>
    <row r="236" spans="1:5" ht="13.5" customHeight="1">
      <c r="A236" s="29"/>
      <c r="B236" s="48"/>
      <c r="C236" s="6">
        <v>3020</v>
      </c>
      <c r="D236" t="s">
        <v>271</v>
      </c>
      <c r="E236" s="91">
        <v>2500</v>
      </c>
    </row>
    <row r="237" spans="1:5" ht="13.5" customHeight="1">
      <c r="A237" s="29"/>
      <c r="B237" s="29"/>
      <c r="C237" s="3">
        <v>3110</v>
      </c>
      <c r="D237" s="12" t="s">
        <v>26</v>
      </c>
      <c r="E237" s="91">
        <v>6702473</v>
      </c>
    </row>
    <row r="238" spans="1:5" ht="13.5" customHeight="1">
      <c r="A238" s="29"/>
      <c r="B238" s="29"/>
      <c r="C238" s="6">
        <v>4010</v>
      </c>
      <c r="D238" t="s">
        <v>16</v>
      </c>
      <c r="E238" s="91">
        <v>136664</v>
      </c>
    </row>
    <row r="239" spans="1:5" ht="13.5" customHeight="1">
      <c r="A239" s="29"/>
      <c r="B239" s="29"/>
      <c r="C239" s="6">
        <v>4040</v>
      </c>
      <c r="D239" t="s">
        <v>17</v>
      </c>
      <c r="E239" s="91">
        <v>15286</v>
      </c>
    </row>
    <row r="240" spans="1:5" ht="13.5" customHeight="1">
      <c r="A240" s="29"/>
      <c r="B240" s="29"/>
      <c r="C240" s="6">
        <v>4110</v>
      </c>
      <c r="D240" t="s">
        <v>18</v>
      </c>
      <c r="E240" s="91">
        <v>376510</v>
      </c>
    </row>
    <row r="241" spans="1:5" ht="13.5" customHeight="1">
      <c r="A241" s="29"/>
      <c r="B241" s="29"/>
      <c r="C241" s="6">
        <v>4120</v>
      </c>
      <c r="D241" t="s">
        <v>324</v>
      </c>
      <c r="E241" s="91">
        <v>3780</v>
      </c>
    </row>
    <row r="242" spans="1:5" ht="13.5" customHeight="1">
      <c r="A242" s="29"/>
      <c r="B242" s="29"/>
      <c r="C242" s="6">
        <v>4210</v>
      </c>
      <c r="D242" s="2" t="s">
        <v>19</v>
      </c>
      <c r="E242" s="91">
        <v>5000</v>
      </c>
    </row>
    <row r="243" spans="1:5" ht="13.5" customHeight="1">
      <c r="A243" s="29"/>
      <c r="B243" s="29"/>
      <c r="C243" s="6">
        <v>4260</v>
      </c>
      <c r="D243" s="2" t="s">
        <v>20</v>
      </c>
      <c r="E243" s="91">
        <v>12000</v>
      </c>
    </row>
    <row r="244" spans="1:5" ht="13.5" customHeight="1">
      <c r="A244" s="29"/>
      <c r="B244" s="29"/>
      <c r="C244" s="3">
        <v>4270</v>
      </c>
      <c r="D244" s="11" t="s">
        <v>167</v>
      </c>
      <c r="E244" s="91">
        <v>2000</v>
      </c>
    </row>
    <row r="245" spans="1:5" ht="13.5" customHeight="1">
      <c r="A245" s="29"/>
      <c r="B245" s="29"/>
      <c r="C245" s="3">
        <v>4300</v>
      </c>
      <c r="D245" s="11" t="s">
        <v>82</v>
      </c>
      <c r="E245" s="91">
        <v>7000</v>
      </c>
    </row>
    <row r="246" spans="1:5" ht="13.5" customHeight="1">
      <c r="A246" s="29"/>
      <c r="B246" s="29"/>
      <c r="C246" s="6">
        <v>4440</v>
      </c>
      <c r="D246" t="s">
        <v>38</v>
      </c>
      <c r="E246" s="91">
        <v>5427</v>
      </c>
    </row>
    <row r="247" spans="1:5" ht="13.5" customHeight="1">
      <c r="A247" s="29"/>
      <c r="B247" s="29"/>
      <c r="C247" s="6">
        <v>4700</v>
      </c>
      <c r="D247" t="s">
        <v>154</v>
      </c>
      <c r="E247" s="91">
        <v>950</v>
      </c>
    </row>
    <row r="248" spans="1:5" ht="13.5" customHeight="1">
      <c r="A248" s="29"/>
      <c r="B248" s="29"/>
      <c r="D248" t="s">
        <v>157</v>
      </c>
      <c r="E248" s="91"/>
    </row>
    <row r="249" spans="1:5" ht="13.5" customHeight="1">
      <c r="A249" s="29"/>
      <c r="B249" s="29"/>
      <c r="C249" s="6">
        <v>4710</v>
      </c>
      <c r="D249" t="s">
        <v>310</v>
      </c>
      <c r="E249" s="91">
        <v>1000</v>
      </c>
    </row>
    <row r="250" spans="1:5" ht="13.5" customHeight="1">
      <c r="A250" s="29"/>
      <c r="B250" s="29"/>
      <c r="C250" s="3"/>
      <c r="D250" s="59" t="s">
        <v>188</v>
      </c>
      <c r="E250" s="84">
        <f>SUM(E251:E264)</f>
        <v>80000</v>
      </c>
    </row>
    <row r="251" spans="1:5" ht="13.5" customHeight="1">
      <c r="A251" s="29"/>
      <c r="B251" s="29"/>
      <c r="C251" s="6">
        <v>3020</v>
      </c>
      <c r="D251" t="s">
        <v>271</v>
      </c>
      <c r="E251" s="91">
        <v>500</v>
      </c>
    </row>
    <row r="252" spans="1:5" ht="13.5" customHeight="1">
      <c r="A252" s="29"/>
      <c r="B252" s="29"/>
      <c r="C252" s="6">
        <v>4010</v>
      </c>
      <c r="D252" t="s">
        <v>16</v>
      </c>
      <c r="E252" s="91">
        <v>31794</v>
      </c>
    </row>
    <row r="253" spans="1:5" ht="13.5" customHeight="1">
      <c r="A253" s="29"/>
      <c r="B253" s="29"/>
      <c r="C253" s="6">
        <v>4040</v>
      </c>
      <c r="D253" t="s">
        <v>17</v>
      </c>
      <c r="E253" s="91">
        <v>3706</v>
      </c>
    </row>
    <row r="254" spans="1:5" ht="13.5" customHeight="1">
      <c r="A254" s="29"/>
      <c r="B254" s="29"/>
      <c r="C254" s="6">
        <v>4110</v>
      </c>
      <c r="D254" t="s">
        <v>18</v>
      </c>
      <c r="E254" s="91">
        <v>6428</v>
      </c>
    </row>
    <row r="255" spans="1:5" ht="12.75">
      <c r="A255" s="29"/>
      <c r="B255" s="29"/>
      <c r="C255" s="6">
        <v>4120</v>
      </c>
      <c r="D255" t="s">
        <v>324</v>
      </c>
      <c r="E255" s="91">
        <v>800</v>
      </c>
    </row>
    <row r="256" spans="1:5" ht="12.75">
      <c r="A256" s="29"/>
      <c r="B256" s="29"/>
      <c r="C256" s="6">
        <v>4170</v>
      </c>
      <c r="D256" t="s">
        <v>145</v>
      </c>
      <c r="E256" s="91">
        <v>2000</v>
      </c>
    </row>
    <row r="257" spans="1:5" ht="12.75">
      <c r="A257" s="29"/>
      <c r="B257" s="29"/>
      <c r="C257" s="6">
        <v>4210</v>
      </c>
      <c r="D257" s="2" t="s">
        <v>19</v>
      </c>
      <c r="E257" s="91">
        <v>2000</v>
      </c>
    </row>
    <row r="258" spans="1:5" ht="12.75">
      <c r="A258" s="29"/>
      <c r="B258" s="29"/>
      <c r="C258" s="6">
        <v>4260</v>
      </c>
      <c r="D258" s="2" t="s">
        <v>20</v>
      </c>
      <c r="E258" s="91">
        <v>5000</v>
      </c>
    </row>
    <row r="259" spans="1:5" ht="12.75">
      <c r="A259" s="29"/>
      <c r="B259" s="29"/>
      <c r="C259" s="3">
        <v>4270</v>
      </c>
      <c r="D259" s="11" t="s">
        <v>167</v>
      </c>
      <c r="E259" s="91">
        <v>500</v>
      </c>
    </row>
    <row r="260" spans="1:5" ht="12.75">
      <c r="A260" s="29"/>
      <c r="B260" s="29"/>
      <c r="C260" s="3">
        <v>4300</v>
      </c>
      <c r="D260" s="11" t="s">
        <v>82</v>
      </c>
      <c r="E260" s="91">
        <v>25000</v>
      </c>
    </row>
    <row r="261" spans="1:5" ht="12.75">
      <c r="A261" s="29"/>
      <c r="B261" s="29"/>
      <c r="C261" s="6">
        <v>4440</v>
      </c>
      <c r="D261" t="s">
        <v>38</v>
      </c>
      <c r="E261" s="91">
        <v>1272</v>
      </c>
    </row>
    <row r="262" spans="1:5" ht="12.75">
      <c r="A262" s="29"/>
      <c r="B262" s="29"/>
      <c r="C262" s="6">
        <v>4700</v>
      </c>
      <c r="D262" t="s">
        <v>154</v>
      </c>
      <c r="E262" s="91">
        <v>500</v>
      </c>
    </row>
    <row r="263" spans="1:4" ht="12.75">
      <c r="A263" s="29"/>
      <c r="B263" s="29"/>
      <c r="D263" t="s">
        <v>157</v>
      </c>
    </row>
    <row r="264" spans="1:5" ht="12.75">
      <c r="A264" s="29"/>
      <c r="B264" s="29"/>
      <c r="C264" s="6">
        <v>4710</v>
      </c>
      <c r="D264" t="s">
        <v>310</v>
      </c>
      <c r="E264" s="80">
        <v>500</v>
      </c>
    </row>
    <row r="265" spans="1:5" ht="12.75">
      <c r="A265" s="29"/>
      <c r="B265" s="29"/>
      <c r="C265" s="3"/>
      <c r="D265" s="59" t="s">
        <v>189</v>
      </c>
      <c r="E265" s="84">
        <f>SUM(E266:E270)</f>
        <v>63000</v>
      </c>
    </row>
    <row r="266" spans="1:5" ht="12.75">
      <c r="A266" s="29"/>
      <c r="B266" s="29"/>
      <c r="C266" s="3">
        <v>2910</v>
      </c>
      <c r="D266" s="12" t="s">
        <v>198</v>
      </c>
      <c r="E266" s="80">
        <v>48000</v>
      </c>
    </row>
    <row r="267" spans="1:4" ht="12.75">
      <c r="A267" s="29"/>
      <c r="B267" s="29"/>
      <c r="C267" s="3"/>
      <c r="D267" s="12" t="s">
        <v>199</v>
      </c>
    </row>
    <row r="268" spans="1:4" ht="12.75">
      <c r="A268" s="29"/>
      <c r="B268" s="29"/>
      <c r="C268" s="3"/>
      <c r="D268" s="12" t="s">
        <v>200</v>
      </c>
    </row>
    <row r="269" spans="1:4" ht="12.75">
      <c r="A269" s="29"/>
      <c r="B269" s="29"/>
      <c r="C269" s="3"/>
      <c r="D269" s="12" t="s">
        <v>208</v>
      </c>
    </row>
    <row r="270" spans="1:5" ht="12.75">
      <c r="A270" s="29"/>
      <c r="B270" s="29"/>
      <c r="C270" s="6">
        <v>4560</v>
      </c>
      <c r="D270" s="60" t="s">
        <v>201</v>
      </c>
      <c r="E270" s="80">
        <v>15000</v>
      </c>
    </row>
    <row r="271" spans="1:4" ht="12.75">
      <c r="A271" s="29"/>
      <c r="B271" s="29"/>
      <c r="D271" s="60" t="s">
        <v>199</v>
      </c>
    </row>
    <row r="272" spans="1:4" ht="12.75">
      <c r="A272" s="29"/>
      <c r="B272" s="29"/>
      <c r="D272" s="12" t="s">
        <v>200</v>
      </c>
    </row>
    <row r="273" spans="1:4" ht="12.75">
      <c r="A273" s="29"/>
      <c r="B273" s="29"/>
      <c r="D273" s="12" t="s">
        <v>208</v>
      </c>
    </row>
    <row r="274" spans="1:4" ht="12.75">
      <c r="A274" s="29"/>
      <c r="B274" s="29"/>
      <c r="D274" s="12"/>
    </row>
    <row r="275" spans="1:5" s="51" customFormat="1" ht="12.75">
      <c r="A275" s="48"/>
      <c r="B275" s="48" t="s">
        <v>339</v>
      </c>
      <c r="C275" s="52"/>
      <c r="D275" s="59" t="s">
        <v>340</v>
      </c>
      <c r="E275" s="84">
        <f>SUM(E276:E277)</f>
        <v>1860</v>
      </c>
    </row>
    <row r="276" spans="1:5" ht="12.75">
      <c r="A276" s="29"/>
      <c r="B276" s="29"/>
      <c r="C276" s="3">
        <v>3110</v>
      </c>
      <c r="D276" s="12" t="s">
        <v>26</v>
      </c>
      <c r="E276" s="80">
        <v>1800</v>
      </c>
    </row>
    <row r="277" spans="1:5" ht="12.75">
      <c r="A277" s="29"/>
      <c r="B277" s="29"/>
      <c r="C277" s="6">
        <v>4210</v>
      </c>
      <c r="D277" s="2" t="s">
        <v>19</v>
      </c>
      <c r="E277" s="80">
        <v>60</v>
      </c>
    </row>
    <row r="278" spans="1:4" ht="12.75">
      <c r="A278" s="29"/>
      <c r="B278" s="29"/>
      <c r="D278" s="12"/>
    </row>
    <row r="279" spans="1:5" ht="12.75">
      <c r="A279" s="29"/>
      <c r="B279" s="52">
        <v>85513</v>
      </c>
      <c r="C279" s="52"/>
      <c r="D279" s="51" t="s">
        <v>78</v>
      </c>
      <c r="E279" s="84">
        <f>E285</f>
        <v>50832</v>
      </c>
    </row>
    <row r="280" spans="1:4" ht="12.75">
      <c r="A280" s="29"/>
      <c r="B280" s="52"/>
      <c r="C280" s="52"/>
      <c r="D280" s="51" t="s">
        <v>296</v>
      </c>
    </row>
    <row r="281" spans="1:4" ht="12.75">
      <c r="A281" s="29"/>
      <c r="B281" s="52"/>
      <c r="C281" s="52"/>
      <c r="D281" s="51" t="s">
        <v>297</v>
      </c>
    </row>
    <row r="282" spans="1:4" ht="12.75">
      <c r="A282" s="29"/>
      <c r="B282" s="52"/>
      <c r="C282" s="52"/>
      <c r="D282" s="51" t="s">
        <v>298</v>
      </c>
    </row>
    <row r="283" spans="1:4" ht="12.75">
      <c r="A283" s="29"/>
      <c r="B283" s="52"/>
      <c r="C283" s="52"/>
      <c r="D283" s="51" t="s">
        <v>299</v>
      </c>
    </row>
    <row r="284" spans="1:4" ht="12.75">
      <c r="A284" s="29"/>
      <c r="B284" s="52"/>
      <c r="C284" s="52"/>
      <c r="D284" s="51" t="s">
        <v>300</v>
      </c>
    </row>
    <row r="285" spans="1:5" ht="12.75">
      <c r="A285" s="29"/>
      <c r="B285" s="6"/>
      <c r="C285" s="6">
        <v>4130</v>
      </c>
      <c r="D285" t="s">
        <v>77</v>
      </c>
      <c r="E285" s="80">
        <v>50832</v>
      </c>
    </row>
    <row r="286" spans="1:4" ht="12.75">
      <c r="A286" s="29"/>
      <c r="B286" s="29"/>
      <c r="C286" s="3"/>
      <c r="D286" s="12"/>
    </row>
    <row r="287" spans="1:5" ht="12.75">
      <c r="A287" s="7">
        <v>854</v>
      </c>
      <c r="B287" s="7"/>
      <c r="C287" s="7"/>
      <c r="D287" s="5" t="s">
        <v>23</v>
      </c>
      <c r="E287" s="84">
        <f>E288</f>
        <v>17649</v>
      </c>
    </row>
    <row r="288" spans="1:5" ht="12.75">
      <c r="A288" s="29"/>
      <c r="B288" s="29" t="s">
        <v>148</v>
      </c>
      <c r="C288" s="3"/>
      <c r="D288" s="12" t="s">
        <v>270</v>
      </c>
      <c r="E288" s="80">
        <f>E289</f>
        <v>17649</v>
      </c>
    </row>
    <row r="289" spans="1:5" ht="12.75">
      <c r="A289" s="29"/>
      <c r="B289" s="7"/>
      <c r="C289" s="6">
        <v>3240</v>
      </c>
      <c r="D289" t="s">
        <v>144</v>
      </c>
      <c r="E289" s="80">
        <v>17649</v>
      </c>
    </row>
    <row r="290" spans="1:5" ht="12.75">
      <c r="A290" s="29"/>
      <c r="B290" s="7"/>
      <c r="E290"/>
    </row>
    <row r="291" spans="1:5" ht="12.75">
      <c r="A291" s="29"/>
      <c r="B291" s="29"/>
      <c r="C291" s="3"/>
      <c r="D291" s="12"/>
      <c r="E291"/>
    </row>
    <row r="292" spans="1:5" ht="12.75">
      <c r="A292" s="29"/>
      <c r="B292" s="29"/>
      <c r="C292" s="3"/>
      <c r="D292" s="12"/>
      <c r="E292"/>
    </row>
    <row r="293" spans="1:5" ht="12.75">
      <c r="A293" s="29"/>
      <c r="B293" s="29"/>
      <c r="C293" s="3"/>
      <c r="D293" s="12"/>
      <c r="E293"/>
    </row>
    <row r="294" spans="1:5" ht="12.75">
      <c r="A294" s="29"/>
      <c r="B294" s="29"/>
      <c r="C294" s="3"/>
      <c r="D294" s="12"/>
      <c r="E294"/>
    </row>
    <row r="295" spans="1:4" ht="12.75">
      <c r="A295" s="29"/>
      <c r="B295" s="29"/>
      <c r="C295" s="3"/>
      <c r="D295" s="12"/>
    </row>
    <row r="296" spans="1:4" ht="12.75">
      <c r="A296" s="29"/>
      <c r="B296" s="29"/>
      <c r="C296" s="3"/>
      <c r="D296" s="12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2021-05-06T07:14:06Z</cp:lastPrinted>
  <dcterms:created xsi:type="dcterms:W3CDTF">2014-09-04T08:28:49Z</dcterms:created>
  <dcterms:modified xsi:type="dcterms:W3CDTF">2021-05-19T07:49:04Z</dcterms:modified>
  <cp:category/>
  <cp:version/>
  <cp:contentType/>
  <cp:contentStatus/>
</cp:coreProperties>
</file>