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<sst xmlns="http://schemas.openxmlformats.org/spreadsheetml/2006/main" count="572" uniqueCount="302">
  <si>
    <t>Dz</t>
  </si>
  <si>
    <t>Pozostała działalność</t>
  </si>
  <si>
    <t>Rozdział</t>
  </si>
  <si>
    <t>Par.</t>
  </si>
  <si>
    <t>Nazwa paragrafu</t>
  </si>
  <si>
    <t>Kwota planu</t>
  </si>
  <si>
    <t>Miejski Ośrodek Pomocy Społecznej</t>
  </si>
  <si>
    <t>Załącznik Nr 12</t>
  </si>
  <si>
    <t>Ochrona zdrowia</t>
  </si>
  <si>
    <t>Przeciwdziałanie alkoholizmowi</t>
  </si>
  <si>
    <t>Muzea</t>
  </si>
  <si>
    <t>Urząd Miejski w Turku</t>
  </si>
  <si>
    <t>Dz.</t>
  </si>
  <si>
    <t>Rozdz.</t>
  </si>
  <si>
    <t>Nazwa działu</t>
  </si>
  <si>
    <t>Gospodarka gruntami i nieruchomościami</t>
  </si>
  <si>
    <t>Dodatki mieszkaniowe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</si>
  <si>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</si>
  <si>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</si>
  <si>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</si>
  <si>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</si>
  <si>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</si>
  <si>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</si>
  <si>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</si>
  <si>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</si>
  <si>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</si>
  <si>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</si>
  <si>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</si>
  <si>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</si>
  <si>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Zakup środków żywności</t>
  </si>
  <si>
    <t>Różne wydatki na rzecz osób fizycznych</t>
  </si>
  <si>
    <t>Świadczenia społeczne</t>
  </si>
  <si>
    <t>Ośrodki pomocy społecznej</t>
  </si>
  <si>
    <t>Podatek od nieruchomości</t>
  </si>
  <si>
    <t>750</t>
  </si>
  <si>
    <t>900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</si>
  <si>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</si>
  <si>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</si>
  <si>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</si>
  <si>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</si>
  <si>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</si>
  <si>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</si>
  <si>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</si>
  <si>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</si>
  <si>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</si>
  <si>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</si>
  <si>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</si>
  <si>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</si>
  <si>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</si>
  <si>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</si>
  <si>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</si>
  <si>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Utrzymanie zieleni w miastach i gminach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</si>
  <si>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</si>
  <si>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</si>
  <si>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</si>
  <si>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</si>
  <si>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</si>
  <si>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</si>
  <si>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</si>
  <si>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</si>
  <si>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</si>
  <si>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</si>
  <si>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</si>
  <si>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</si>
  <si>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</si>
  <si>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</si>
  <si>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</si>
  <si>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</si>
  <si>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</si>
  <si>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</si>
  <si>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</si>
  <si>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</si>
  <si>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</si>
  <si>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</si>
  <si>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</si>
  <si>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</si>
  <si>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</si>
  <si>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Składki na ubezpieczenia zdrowotne</t>
  </si>
  <si>
    <t xml:space="preserve">Składki na ubezpieczenie zdrowotne opłacane za </t>
  </si>
  <si>
    <t xml:space="preserve">Składki na ubezpieczenie zdrowotne opłacane za osoby </t>
  </si>
  <si>
    <t xml:space="preserve">Zakup usług pozostałych 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</si>
  <si>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</si>
  <si>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</si>
  <si>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</si>
  <si>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</si>
  <si>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</si>
  <si>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</si>
  <si>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</si>
  <si>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</si>
  <si>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</si>
  <si>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</si>
  <si>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</si>
  <si>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</si>
  <si>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</si>
  <si>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</si>
  <si>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>Burmistrza Miasta Turku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</si>
  <si>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</si>
  <si>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</si>
  <si>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</si>
  <si>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</si>
  <si>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</si>
  <si>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</si>
  <si>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</si>
  <si>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</si>
  <si>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</si>
  <si>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</si>
  <si>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</si>
  <si>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</si>
  <si>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</si>
  <si>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</si>
  <si>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</si>
  <si>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</si>
  <si>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</si>
  <si>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</si>
  <si>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</si>
  <si>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</si>
  <si>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</si>
  <si>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</si>
  <si>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</si>
  <si>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</si>
  <si>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</si>
  <si>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Domy pomocy społecznej</t>
  </si>
  <si>
    <t>2030</t>
  </si>
  <si>
    <t>własnych zadań bieżących gmin/związków gmin/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</si>
  <si>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</si>
  <si>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</si>
  <si>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</si>
  <si>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</si>
  <si>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</si>
  <si>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</si>
  <si>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</si>
  <si>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</si>
  <si>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</si>
  <si>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</si>
  <si>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</si>
  <si>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</si>
  <si>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Wynagrodzenia bezosobowe</t>
  </si>
  <si>
    <t>Administracja publiczna / zadania zlecone/</t>
  </si>
  <si>
    <t>0760</t>
  </si>
  <si>
    <t>ubezpieczenia emerytalne i rentowe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</si>
  <si>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</si>
  <si>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</si>
  <si>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</si>
  <si>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</si>
  <si>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</si>
  <si>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</si>
  <si>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</si>
  <si>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</si>
  <si>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</si>
  <si>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</si>
  <si>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</si>
  <si>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</si>
  <si>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</si>
  <si>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18</t>
  </si>
  <si>
    <t>i pomieszczenia garażowe</t>
  </si>
  <si>
    <t>0690</t>
  </si>
  <si>
    <t>Wpływy z różnych opłat</t>
  </si>
  <si>
    <t>Wpływy z innych lokalnych opłat pobieranych przez jednostki</t>
  </si>
  <si>
    <t>samorzadu terytorialnego na podstawie odrębnych ustaw</t>
  </si>
  <si>
    <t xml:space="preserve">Opłaty za administrowanie i czynsze za budynki, lokale </t>
  </si>
  <si>
    <t>Koszty postępowania sadowego i prokuratorskiego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</si>
  <si>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</si>
  <si>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</si>
  <si>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</si>
  <si>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</si>
  <si>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 xml:space="preserve">Zasiłki i pomoc naturze oraz składki na </t>
  </si>
  <si>
    <t>Pomoc społeczna/zadania własne/</t>
  </si>
  <si>
    <t>Zasiłki stałe</t>
  </si>
  <si>
    <t>Część rónoważąca subwencji ogólnej dla gmin</t>
  </si>
  <si>
    <t xml:space="preserve">Opłaty na rzecz budżetów jednostek samodrządu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</si>
  <si>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</si>
  <si>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</si>
  <si>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</si>
  <si>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</si>
  <si>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</si>
  <si>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</si>
  <si>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</si>
  <si>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</si>
  <si>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</si>
  <si>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</si>
  <si>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</si>
  <si>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</si>
  <si>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</si>
  <si>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</si>
  <si>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</si>
  <si>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</si>
  <si>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</si>
  <si>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</si>
  <si>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</si>
  <si>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</si>
  <si>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</si>
  <si>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</si>
  <si>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</si>
  <si>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</si>
  <si>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</si>
  <si>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</si>
  <si>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</si>
  <si>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</si>
  <si>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</si>
  <si>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</si>
  <si>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</si>
  <si>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</si>
  <si>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</si>
  <si>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</si>
  <si>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</si>
  <si>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</si>
  <si>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</si>
  <si>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</si>
  <si>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</si>
  <si>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</si>
  <si>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</si>
  <si>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</si>
  <si>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</si>
  <si>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</si>
  <si>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</si>
  <si>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</si>
  <si>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</si>
  <si>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</si>
  <si>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</si>
  <si>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</si>
  <si>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</si>
  <si>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</si>
  <si>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</si>
  <si>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</si>
  <si>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</si>
  <si>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</si>
  <si>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</si>
  <si>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</si>
  <si>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</si>
  <si>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Centrum Obsługi Inwerstora</t>
  </si>
  <si>
    <t>Cmentarze</t>
  </si>
  <si>
    <t>85205</t>
  </si>
  <si>
    <t>Zadania w zakresie przeciwdziałania przemocy w rodzinie</t>
  </si>
  <si>
    <t xml:space="preserve">Szkolenie pracowników niebędących człon. służby cywil. 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</si>
  <si>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</si>
  <si>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</si>
  <si>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</si>
  <si>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</si>
  <si>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</si>
  <si>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</si>
  <si>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</si>
  <si>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RODZINA</t>
  </si>
  <si>
    <t>Rodzina</t>
  </si>
  <si>
    <t>Wydatki osobowe nie zaliczone do wynagrodzeń</t>
  </si>
  <si>
    <t>Karta Dużej Rodziny</t>
  </si>
  <si>
    <t>85508</t>
  </si>
  <si>
    <t>Pomoc w zakresie dożywiania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</si>
  <si>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</si>
  <si>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</si>
  <si>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</si>
  <si>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</si>
  <si>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</si>
  <si>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</si>
  <si>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</si>
  <si>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</si>
  <si>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</si>
  <si>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</si>
  <si>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</si>
  <si>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</si>
  <si>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</si>
  <si>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</si>
  <si>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</si>
  <si>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</si>
  <si>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</si>
  <si>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</si>
  <si>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</si>
  <si>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>wykorzystanych z naruszeniem procedur, o których mowa w art.184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</si>
  <si>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</si>
  <si>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</si>
  <si>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</si>
  <si>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</si>
  <si>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</si>
  <si>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wydatków na 2021r.</t>
  </si>
  <si>
    <t>Plan wydatków na 2021.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</si>
  <si>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</si>
  <si>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</si>
  <si>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</si>
  <si>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</si>
  <si>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</si>
  <si>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</si>
  <si>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</si>
  <si>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</si>
  <si>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</si>
  <si>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</si>
  <si>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</si>
  <si>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</si>
  <si>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</si>
  <si>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</si>
  <si>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>Składki na Fundusz Pracy oraz Fundusz Solidarnościowy</t>
  </si>
  <si>
    <t>2680</t>
  </si>
  <si>
    <t xml:space="preserve">Rekompensaty utraconych dochodów w podatkach i opłatach </t>
  </si>
  <si>
    <t>lokalnych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</si>
  <si>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</si>
  <si>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</si>
  <si>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</si>
  <si>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</si>
  <si>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Ośrodki pomocy społecznej  - zadanie zlecone</t>
  </si>
  <si>
    <t>Spis powszechny i inne</t>
  </si>
  <si>
    <t>75056</t>
  </si>
  <si>
    <t>do Zarządzenia Nr 34/21</t>
  </si>
  <si>
    <t>z dnia 26.02.2021</t>
  </si>
  <si>
    <t>z dnia 26.01.2021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</si>
</sst>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45">
      <selection activeCell="D139" sqref="D139"/>
    </sheetView>
  </sheetViews>
  <sheetFormatPr defaultColWidth="9.00390625" defaultRowHeight="12.75"/>
  <cols>
    <col min="1" max="1" width="3.875" style="5" customWidth="1"/>
    <col min="2" max="2" width="7.25390625" style="5" customWidth="1"/>
    <col min="3" max="3" width="5.75390625" style="5" customWidth="1"/>
    <col min="4" max="4" width="63.00390625" style="0" customWidth="1"/>
    <col min="5" max="5" width="21.625" style="56" customWidth="1"/>
    <col min="6" max="6" width="6.625" style="0" customWidth="1"/>
    <col min="8" max="8" width="11.75390625" style="0" bestFit="1" customWidth="1"/>
  </cols>
  <sheetData>
    <row r="1" ht="12.75">
      <c r="E1" s="56" t="s">
        <v>7</v>
      </c>
    </row>
    <row r="2" ht="12.75">
      <c r="E2" s="56" t="s">
        <v>299</v>
      </c>
    </row>
    <row r="3" spans="4:5" ht="12.75">
      <c r="D3" s="6" t="s">
        <v>271</v>
      </c>
      <c r="E3" s="56" t="s">
        <v>95</v>
      </c>
    </row>
    <row r="4" spans="4:5" ht="12.75">
      <c r="D4" s="6" t="s">
        <v>6</v>
      </c>
      <c r="E4" s="56" t="s">
        <v>301</v>
      </c>
    </row>
    <row r="5" spans="1:5" ht="12.75">
      <c r="A5" s="1" t="s">
        <v>0</v>
      </c>
      <c r="B5" s="1" t="s">
        <v>2</v>
      </c>
      <c r="C5" s="1" t="s">
        <v>3</v>
      </c>
      <c r="D5" s="1" t="s">
        <v>4</v>
      </c>
      <c r="E5" s="59" t="s">
        <v>5</v>
      </c>
    </row>
    <row r="6" spans="1:5" s="4" customFormat="1" ht="12.75">
      <c r="A6" s="6">
        <v>852</v>
      </c>
      <c r="B6" s="6"/>
      <c r="C6" s="6"/>
      <c r="D6" s="4" t="s">
        <v>119</v>
      </c>
      <c r="E6" s="69">
        <f>E24+E30+E56+E80+E7+E84+E28+E20+E68+E11+E54</f>
        <v>6365634</v>
      </c>
    </row>
    <row r="7" spans="1:5" s="2" customFormat="1" ht="12.75">
      <c r="A7" s="7"/>
      <c r="B7" s="7">
        <v>85202</v>
      </c>
      <c r="C7" s="7"/>
      <c r="D7" s="2" t="s">
        <v>121</v>
      </c>
      <c r="E7" s="71">
        <f>E8</f>
        <v>1200000</v>
      </c>
    </row>
    <row r="8" spans="1:5" s="2" customFormat="1" ht="12.75">
      <c r="A8" s="7"/>
      <c r="B8" s="7"/>
      <c r="C8" s="7">
        <v>4330</v>
      </c>
      <c r="D8" s="2" t="s">
        <v>134</v>
      </c>
      <c r="E8" s="71">
        <v>1200000</v>
      </c>
    </row>
    <row r="9" spans="1:5" s="4" customFormat="1" ht="13.5" customHeight="1">
      <c r="A9" s="6"/>
      <c r="B9" s="6"/>
      <c r="C9" s="5"/>
      <c r="D9" t="s">
        <v>135</v>
      </c>
      <c r="E9" s="71"/>
    </row>
    <row r="10" spans="1:5" s="4" customFormat="1" ht="13.5" customHeight="1">
      <c r="A10" s="6"/>
      <c r="B10" s="6"/>
      <c r="C10" s="5"/>
      <c r="D10"/>
      <c r="E10" s="71"/>
    </row>
    <row r="11" spans="1:5" s="4" customFormat="1" ht="13.5" customHeight="1">
      <c r="A11" s="6"/>
      <c r="B11" s="5">
        <v>85203</v>
      </c>
      <c r="C11" s="5"/>
      <c r="D11" t="s">
        <v>93</v>
      </c>
      <c r="E11" s="71">
        <f>SUM(E12:E17)</f>
        <v>28500</v>
      </c>
    </row>
    <row r="12" spans="1:5" s="4" customFormat="1" ht="13.5" customHeight="1">
      <c r="A12" s="6"/>
      <c r="B12" s="5"/>
      <c r="C12" s="5">
        <v>4010</v>
      </c>
      <c r="D12" t="s">
        <v>19</v>
      </c>
      <c r="E12" s="71">
        <v>5112</v>
      </c>
    </row>
    <row r="13" spans="1:5" s="4" customFormat="1" ht="13.5" customHeight="1">
      <c r="A13" s="6"/>
      <c r="B13" s="5"/>
      <c r="C13" s="5">
        <v>4110</v>
      </c>
      <c r="D13" t="s">
        <v>21</v>
      </c>
      <c r="E13" s="71">
        <v>888</v>
      </c>
    </row>
    <row r="14" spans="1:5" s="4" customFormat="1" ht="13.5" customHeight="1">
      <c r="A14" s="6"/>
      <c r="B14" s="5"/>
      <c r="C14" s="5">
        <v>4210</v>
      </c>
      <c r="D14" t="s">
        <v>22</v>
      </c>
      <c r="E14" s="71">
        <v>9000</v>
      </c>
    </row>
    <row r="15" spans="1:5" s="4" customFormat="1" ht="13.5" customHeight="1">
      <c r="A15" s="6"/>
      <c r="B15" s="5"/>
      <c r="C15" s="5">
        <v>4220</v>
      </c>
      <c r="D15" t="s">
        <v>29</v>
      </c>
      <c r="E15" s="71">
        <v>7088</v>
      </c>
    </row>
    <row r="16" spans="1:5" s="4" customFormat="1" ht="13.5" customHeight="1">
      <c r="A16" s="6"/>
      <c r="B16" s="6"/>
      <c r="C16" s="5">
        <v>4300</v>
      </c>
      <c r="D16" t="s">
        <v>25</v>
      </c>
      <c r="E16" s="71">
        <v>3000</v>
      </c>
    </row>
    <row r="17" spans="1:5" s="4" customFormat="1" ht="13.5" customHeight="1">
      <c r="A17" s="6"/>
      <c r="B17" s="6"/>
      <c r="C17" s="5">
        <v>4400</v>
      </c>
      <c r="D17" t="s">
        <v>159</v>
      </c>
      <c r="E17" s="71">
        <v>3412</v>
      </c>
    </row>
    <row r="18" spans="1:5" s="4" customFormat="1" ht="13.5" customHeight="1">
      <c r="A18" s="6"/>
      <c r="B18" s="6"/>
      <c r="C18" s="5"/>
      <c r="D18" t="s">
        <v>154</v>
      </c>
      <c r="E18" s="71"/>
    </row>
    <row r="19" spans="1:5" s="4" customFormat="1" ht="13.5" customHeight="1">
      <c r="A19" s="6"/>
      <c r="B19" s="6"/>
      <c r="C19" s="5"/>
      <c r="D19"/>
      <c r="E19" s="71"/>
    </row>
    <row r="20" spans="1:5" s="4" customFormat="1" ht="13.5" customHeight="1">
      <c r="A20" s="6"/>
      <c r="B20" s="26" t="s">
        <v>231</v>
      </c>
      <c r="C20" s="50"/>
      <c r="D20" s="38" t="s">
        <v>232</v>
      </c>
      <c r="E20" s="81">
        <f>SUM(E21:E22)</f>
        <v>2000</v>
      </c>
    </row>
    <row r="21" spans="1:5" s="4" customFormat="1" ht="13.5" customHeight="1">
      <c r="A21" s="6"/>
      <c r="B21" s="49"/>
      <c r="C21" s="5">
        <v>4210</v>
      </c>
      <c r="D21" t="s">
        <v>22</v>
      </c>
      <c r="E21" s="81">
        <v>1000</v>
      </c>
    </row>
    <row r="22" spans="1:5" s="4" customFormat="1" ht="13.5" customHeight="1">
      <c r="A22" s="6"/>
      <c r="B22" s="49"/>
      <c r="C22" s="5">
        <v>4300</v>
      </c>
      <c r="D22" t="s">
        <v>25</v>
      </c>
      <c r="E22" s="81">
        <v>1000</v>
      </c>
    </row>
    <row r="23" spans="1:5" s="4" customFormat="1" ht="13.5" customHeight="1">
      <c r="A23" s="6"/>
      <c r="B23" s="49"/>
      <c r="C23" s="5"/>
      <c r="D23"/>
      <c r="E23" s="81"/>
    </row>
    <row r="24" spans="2:5" ht="12.75">
      <c r="B24" s="5">
        <v>85214</v>
      </c>
      <c r="D24" t="s">
        <v>165</v>
      </c>
      <c r="E24" s="56">
        <f>SUM(E26:E27)</f>
        <v>892438</v>
      </c>
    </row>
    <row r="25" ht="12.75">
      <c r="D25" t="s">
        <v>139</v>
      </c>
    </row>
    <row r="26" spans="3:5" ht="12.75">
      <c r="C26" s="5">
        <v>3110</v>
      </c>
      <c r="D26" t="s">
        <v>31</v>
      </c>
      <c r="E26" s="56">
        <v>877438</v>
      </c>
    </row>
    <row r="27" spans="3:5" ht="12.75">
      <c r="C27" s="5">
        <v>4300</v>
      </c>
      <c r="D27" t="s">
        <v>25</v>
      </c>
      <c r="E27" s="56">
        <v>15000</v>
      </c>
    </row>
    <row r="28" spans="2:5" ht="12.75">
      <c r="B28" s="5">
        <v>85216</v>
      </c>
      <c r="D28" t="s">
        <v>167</v>
      </c>
      <c r="E28" s="56">
        <f>SUM(E29:E29)</f>
        <v>664440</v>
      </c>
    </row>
    <row r="29" spans="3:5" ht="12.75">
      <c r="C29" s="5">
        <v>3110</v>
      </c>
      <c r="D29" t="s">
        <v>31</v>
      </c>
      <c r="E29" s="56">
        <v>664440</v>
      </c>
    </row>
    <row r="30" spans="2:5" ht="12.75">
      <c r="B30" s="5">
        <v>85219</v>
      </c>
      <c r="D30" t="s">
        <v>174</v>
      </c>
      <c r="E30" s="56">
        <f>SUM(E31:E53)</f>
        <v>1697567</v>
      </c>
    </row>
    <row r="31" spans="3:5" ht="12.75">
      <c r="C31" s="5">
        <v>3020</v>
      </c>
      <c r="D31" t="s">
        <v>18</v>
      </c>
      <c r="E31" s="56">
        <v>22950</v>
      </c>
    </row>
    <row r="32" spans="3:5" ht="12.75">
      <c r="C32" s="5">
        <v>4010</v>
      </c>
      <c r="D32" t="s">
        <v>19</v>
      </c>
      <c r="E32" s="56">
        <v>1165000</v>
      </c>
    </row>
    <row r="33" spans="3:5" ht="12.75">
      <c r="C33" s="5">
        <v>4040</v>
      </c>
      <c r="D33" t="s">
        <v>20</v>
      </c>
      <c r="E33" s="56">
        <v>95366</v>
      </c>
    </row>
    <row r="34" spans="3:5" ht="12.75">
      <c r="C34" s="5">
        <v>4110</v>
      </c>
      <c r="D34" t="s">
        <v>21</v>
      </c>
      <c r="E34" s="56">
        <v>210000</v>
      </c>
    </row>
    <row r="35" spans="3:5" ht="12.75">
      <c r="C35" s="5">
        <v>4120</v>
      </c>
      <c r="D35" t="s">
        <v>288</v>
      </c>
      <c r="E35" s="56">
        <v>24000</v>
      </c>
    </row>
    <row r="36" spans="3:5" ht="12.75">
      <c r="C36" s="5">
        <v>4140</v>
      </c>
      <c r="D36" t="s">
        <v>198</v>
      </c>
      <c r="E36" s="56">
        <v>100</v>
      </c>
    </row>
    <row r="37" spans="3:5" ht="12.75">
      <c r="C37" s="5">
        <v>4170</v>
      </c>
      <c r="D37" t="s">
        <v>136</v>
      </c>
      <c r="E37" s="56">
        <v>27000</v>
      </c>
    </row>
    <row r="38" spans="3:5" ht="12.75">
      <c r="C38" s="5">
        <v>4210</v>
      </c>
      <c r="D38" t="s">
        <v>22</v>
      </c>
      <c r="E38" s="56">
        <v>25000</v>
      </c>
    </row>
    <row r="39" spans="3:5" ht="12.75">
      <c r="C39" s="5">
        <v>4260</v>
      </c>
      <c r="D39" t="s">
        <v>23</v>
      </c>
      <c r="E39" s="56">
        <v>22000</v>
      </c>
    </row>
    <row r="40" spans="3:5" ht="12.75">
      <c r="C40" s="5">
        <v>4270</v>
      </c>
      <c r="D40" t="s">
        <v>24</v>
      </c>
      <c r="E40" s="56">
        <v>3000</v>
      </c>
    </row>
    <row r="41" spans="3:5" ht="12.75">
      <c r="C41" s="5">
        <v>4280</v>
      </c>
      <c r="D41" t="s">
        <v>144</v>
      </c>
      <c r="E41" s="56">
        <v>1000</v>
      </c>
    </row>
    <row r="42" spans="3:5" ht="12.75">
      <c r="C42" s="5">
        <v>4300</v>
      </c>
      <c r="D42" t="s">
        <v>25</v>
      </c>
      <c r="E42" s="56">
        <v>30000</v>
      </c>
    </row>
    <row r="43" spans="3:5" ht="12.75">
      <c r="C43" s="5">
        <v>4360</v>
      </c>
      <c r="D43" t="s">
        <v>182</v>
      </c>
      <c r="E43" s="56">
        <v>12234</v>
      </c>
    </row>
    <row r="44" spans="3:5" ht="12.75">
      <c r="C44" s="5">
        <v>4400</v>
      </c>
      <c r="D44" t="s">
        <v>159</v>
      </c>
      <c r="E44" s="56">
        <v>1000</v>
      </c>
    </row>
    <row r="45" ht="12.75">
      <c r="D45" t="s">
        <v>154</v>
      </c>
    </row>
    <row r="46" spans="3:5" ht="12.75">
      <c r="C46" s="5">
        <v>4410</v>
      </c>
      <c r="D46" t="s">
        <v>26</v>
      </c>
      <c r="E46" s="56">
        <v>2000</v>
      </c>
    </row>
    <row r="47" spans="3:5" ht="12.75">
      <c r="C47" s="5">
        <v>4430</v>
      </c>
      <c r="D47" t="s">
        <v>27</v>
      </c>
      <c r="E47" s="56">
        <v>7000</v>
      </c>
    </row>
    <row r="48" spans="3:5" ht="12.75">
      <c r="C48" s="5">
        <v>4440</v>
      </c>
      <c r="D48" t="s">
        <v>28</v>
      </c>
      <c r="E48" s="56">
        <v>33476</v>
      </c>
    </row>
    <row r="49" spans="3:5" ht="12.75">
      <c r="C49" s="5">
        <v>4480</v>
      </c>
      <c r="D49" t="s">
        <v>33</v>
      </c>
      <c r="E49" s="56">
        <v>3951</v>
      </c>
    </row>
    <row r="50" spans="3:5" ht="12.75">
      <c r="C50" s="5">
        <v>4520</v>
      </c>
      <c r="D50" t="s">
        <v>201</v>
      </c>
      <c r="E50" s="56">
        <v>1800</v>
      </c>
    </row>
    <row r="51" spans="3:5" ht="12.75">
      <c r="C51" s="5">
        <v>4700</v>
      </c>
      <c r="D51" t="s">
        <v>147</v>
      </c>
      <c r="E51" s="56">
        <v>2500</v>
      </c>
    </row>
    <row r="52" ht="12.75">
      <c r="D52" t="s">
        <v>148</v>
      </c>
    </row>
    <row r="53" spans="3:5" ht="12.75">
      <c r="C53" s="5">
        <v>4710</v>
      </c>
      <c r="D53" t="s">
        <v>275</v>
      </c>
      <c r="E53" s="56">
        <v>8190</v>
      </c>
    </row>
    <row r="54" spans="2:5" ht="12.75">
      <c r="B54" s="5">
        <v>85219</v>
      </c>
      <c r="D54" t="s">
        <v>296</v>
      </c>
      <c r="E54" s="56">
        <f>E55</f>
        <v>4860</v>
      </c>
    </row>
    <row r="55" spans="3:5" ht="12.75">
      <c r="C55" s="5">
        <v>3110</v>
      </c>
      <c r="D55" t="s">
        <v>31</v>
      </c>
      <c r="E55" s="56">
        <v>4860</v>
      </c>
    </row>
    <row r="56" spans="2:5" ht="12.75">
      <c r="B56" s="5">
        <v>85228</v>
      </c>
      <c r="D56" t="s">
        <v>94</v>
      </c>
      <c r="E56" s="56">
        <f>SUM(E57:E66)</f>
        <v>1571069</v>
      </c>
    </row>
    <row r="57" spans="3:5" ht="12.75">
      <c r="C57" s="5">
        <v>4010</v>
      </c>
      <c r="D57" t="s">
        <v>19</v>
      </c>
      <c r="E57" s="56">
        <v>38610</v>
      </c>
    </row>
    <row r="58" spans="3:5" ht="12.75">
      <c r="C58" s="5">
        <v>4110</v>
      </c>
      <c r="D58" t="s">
        <v>21</v>
      </c>
      <c r="E58" s="56">
        <v>240532</v>
      </c>
    </row>
    <row r="59" spans="3:5" ht="12.75">
      <c r="C59" s="5">
        <v>4120</v>
      </c>
      <c r="D59" t="s">
        <v>288</v>
      </c>
      <c r="E59" s="56">
        <v>12000</v>
      </c>
    </row>
    <row r="60" spans="3:5" ht="12.75">
      <c r="C60" s="5">
        <v>4170</v>
      </c>
      <c r="D60" t="s">
        <v>136</v>
      </c>
      <c r="E60" s="56">
        <v>1265000</v>
      </c>
    </row>
    <row r="61" spans="3:5" ht="12.75">
      <c r="C61" s="5">
        <v>4210</v>
      </c>
      <c r="D61" t="s">
        <v>22</v>
      </c>
      <c r="E61" s="56">
        <v>10000</v>
      </c>
    </row>
    <row r="62" spans="3:5" ht="12.75">
      <c r="C62" s="5">
        <v>4280</v>
      </c>
      <c r="D62" t="s">
        <v>144</v>
      </c>
      <c r="E62" s="56">
        <v>1600</v>
      </c>
    </row>
    <row r="63" spans="3:5" ht="12.75">
      <c r="C63" s="5">
        <v>4300</v>
      </c>
      <c r="D63" t="s">
        <v>25</v>
      </c>
      <c r="E63" s="56">
        <v>1500</v>
      </c>
    </row>
    <row r="64" spans="3:5" ht="12.75">
      <c r="C64" s="5">
        <v>4360</v>
      </c>
      <c r="D64" t="s">
        <v>182</v>
      </c>
      <c r="E64" s="56">
        <v>500</v>
      </c>
    </row>
    <row r="65" spans="3:5" ht="12.75">
      <c r="C65" s="5">
        <v>4410</v>
      </c>
      <c r="D65" t="s">
        <v>26</v>
      </c>
      <c r="E65" s="56">
        <v>937</v>
      </c>
    </row>
    <row r="66" spans="3:5" ht="12.75">
      <c r="C66" s="5">
        <v>4710</v>
      </c>
      <c r="D66" t="s">
        <v>275</v>
      </c>
      <c r="E66" s="56">
        <v>390</v>
      </c>
    </row>
    <row r="68" spans="2:5" ht="12.75">
      <c r="B68" s="5">
        <v>85228</v>
      </c>
      <c r="D68" t="s">
        <v>267</v>
      </c>
      <c r="E68" s="56">
        <f>SUM(E69:E78)</f>
        <v>175560</v>
      </c>
    </row>
    <row r="69" spans="3:5" ht="12.75">
      <c r="C69" s="5">
        <v>3020</v>
      </c>
      <c r="D69" t="s">
        <v>18</v>
      </c>
      <c r="E69" s="56">
        <v>1400</v>
      </c>
    </row>
    <row r="70" spans="3:5" ht="12.75">
      <c r="C70" s="5">
        <v>4010</v>
      </c>
      <c r="D70" t="s">
        <v>19</v>
      </c>
      <c r="E70" s="56">
        <v>120410</v>
      </c>
    </row>
    <row r="71" spans="3:5" ht="12.75">
      <c r="C71" s="5">
        <v>4040</v>
      </c>
      <c r="D71" t="s">
        <v>20</v>
      </c>
      <c r="E71" s="56">
        <v>10000</v>
      </c>
    </row>
    <row r="72" spans="3:5" ht="12.75">
      <c r="C72" s="5">
        <v>4110</v>
      </c>
      <c r="D72" t="s">
        <v>21</v>
      </c>
      <c r="E72" s="56">
        <v>31500</v>
      </c>
    </row>
    <row r="73" spans="3:5" ht="12.75">
      <c r="C73" s="5">
        <v>4120</v>
      </c>
      <c r="D73" t="s">
        <v>288</v>
      </c>
      <c r="E73" s="56">
        <v>2150</v>
      </c>
    </row>
    <row r="74" spans="3:5" ht="12.75">
      <c r="C74" s="5">
        <v>4280</v>
      </c>
      <c r="D74" t="s">
        <v>144</v>
      </c>
      <c r="E74" s="56">
        <v>100</v>
      </c>
    </row>
    <row r="75" spans="3:5" ht="12.75">
      <c r="C75" s="5">
        <v>4360</v>
      </c>
      <c r="D75" t="s">
        <v>182</v>
      </c>
      <c r="E75" s="56">
        <v>1000</v>
      </c>
    </row>
    <row r="76" spans="3:5" ht="12.75">
      <c r="C76" s="5">
        <v>4410</v>
      </c>
      <c r="D76" t="s">
        <v>26</v>
      </c>
      <c r="E76" s="56">
        <v>953</v>
      </c>
    </row>
    <row r="77" spans="3:5" ht="12.75">
      <c r="C77" s="5">
        <v>4440</v>
      </c>
      <c r="D77" t="s">
        <v>28</v>
      </c>
      <c r="E77" s="56">
        <v>6847</v>
      </c>
    </row>
    <row r="78" spans="3:5" ht="12.75">
      <c r="C78" s="5">
        <v>4710</v>
      </c>
      <c r="D78" t="s">
        <v>275</v>
      </c>
      <c r="E78" s="56">
        <v>1200</v>
      </c>
    </row>
    <row r="80" spans="2:5" ht="12.75">
      <c r="B80" s="5">
        <v>85230</v>
      </c>
      <c r="D80" t="s">
        <v>246</v>
      </c>
      <c r="E80" s="56">
        <f>SUM(E81:E81)</f>
        <v>60000</v>
      </c>
    </row>
    <row r="81" spans="3:5" ht="13.5" customHeight="1">
      <c r="C81" s="5">
        <v>3110</v>
      </c>
      <c r="D81" t="s">
        <v>31</v>
      </c>
      <c r="E81" s="56">
        <v>60000</v>
      </c>
    </row>
    <row r="82" ht="13.5" customHeight="1"/>
    <row r="83" spans="1:4" ht="12.75">
      <c r="A83" s="6">
        <v>852</v>
      </c>
      <c r="B83" s="6"/>
      <c r="C83" s="6"/>
      <c r="D83" s="4" t="s">
        <v>166</v>
      </c>
    </row>
    <row r="84" spans="2:5" ht="12.75">
      <c r="B84" s="5">
        <v>85213</v>
      </c>
      <c r="D84" t="s">
        <v>78</v>
      </c>
      <c r="E84" s="70">
        <f>SUM(E86:E86)</f>
        <v>69200</v>
      </c>
    </row>
    <row r="85" ht="12.75">
      <c r="D85" t="s">
        <v>127</v>
      </c>
    </row>
    <row r="86" spans="3:5" ht="12.75">
      <c r="C86" s="5">
        <v>4130</v>
      </c>
      <c r="D86" t="s">
        <v>77</v>
      </c>
      <c r="E86" s="56">
        <v>69200</v>
      </c>
    </row>
    <row r="88" spans="1:5" ht="12.75">
      <c r="A88" s="6">
        <v>851</v>
      </c>
      <c r="B88" s="6"/>
      <c r="C88" s="6"/>
      <c r="D88" s="4" t="s">
        <v>8</v>
      </c>
      <c r="E88" s="69">
        <f>E89</f>
        <v>399150</v>
      </c>
    </row>
    <row r="89" spans="2:5" ht="12.75">
      <c r="B89" s="5">
        <v>85154</v>
      </c>
      <c r="D89" t="s">
        <v>9</v>
      </c>
      <c r="E89" s="56">
        <f>SUM(E90:E110)</f>
        <v>399150</v>
      </c>
    </row>
    <row r="90" spans="3:5" ht="12.75">
      <c r="C90" s="5">
        <v>3020</v>
      </c>
      <c r="D90" t="s">
        <v>18</v>
      </c>
      <c r="E90" s="56">
        <v>1790</v>
      </c>
    </row>
    <row r="91" spans="3:5" ht="12.75">
      <c r="C91" s="5">
        <v>4010</v>
      </c>
      <c r="D91" t="s">
        <v>19</v>
      </c>
      <c r="E91" s="56">
        <v>215730</v>
      </c>
    </row>
    <row r="92" spans="3:5" ht="12.75">
      <c r="C92" s="5">
        <v>4040</v>
      </c>
      <c r="D92" t="s">
        <v>20</v>
      </c>
      <c r="E92" s="56">
        <v>18000</v>
      </c>
    </row>
    <row r="93" spans="3:5" ht="12.75">
      <c r="C93" s="5">
        <v>4110</v>
      </c>
      <c r="D93" t="s">
        <v>21</v>
      </c>
      <c r="E93" s="56">
        <v>40460</v>
      </c>
    </row>
    <row r="94" spans="3:5" ht="12.75">
      <c r="C94" s="5">
        <v>4120</v>
      </c>
      <c r="D94" t="s">
        <v>288</v>
      </c>
      <c r="E94" s="56">
        <v>5670</v>
      </c>
    </row>
    <row r="95" spans="3:5" ht="12.75">
      <c r="C95" s="5">
        <v>4140</v>
      </c>
      <c r="D95" t="s">
        <v>164</v>
      </c>
      <c r="E95" s="56">
        <v>100</v>
      </c>
    </row>
    <row r="96" spans="3:5" ht="12.75">
      <c r="C96" s="5">
        <v>4170</v>
      </c>
      <c r="D96" t="s">
        <v>136</v>
      </c>
      <c r="E96" s="56">
        <v>6000</v>
      </c>
    </row>
    <row r="97" spans="3:5" ht="12.75">
      <c r="C97" s="5">
        <v>4210</v>
      </c>
      <c r="D97" t="s">
        <v>22</v>
      </c>
      <c r="E97" s="56">
        <v>13000</v>
      </c>
    </row>
    <row r="98" spans="3:5" ht="12.75">
      <c r="C98" s="5">
        <v>4260</v>
      </c>
      <c r="D98" t="s">
        <v>23</v>
      </c>
      <c r="E98" s="56">
        <v>19000</v>
      </c>
    </row>
    <row r="99" spans="3:5" ht="12.75">
      <c r="C99" s="5">
        <v>4270</v>
      </c>
      <c r="D99" t="s">
        <v>24</v>
      </c>
      <c r="E99" s="56">
        <v>2300</v>
      </c>
    </row>
    <row r="100" spans="3:5" ht="12.75">
      <c r="C100" s="5">
        <v>4280</v>
      </c>
      <c r="D100" t="s">
        <v>144</v>
      </c>
      <c r="E100" s="56">
        <v>100</v>
      </c>
    </row>
    <row r="101" spans="3:5" ht="12.75">
      <c r="C101" s="5">
        <v>4300</v>
      </c>
      <c r="D101" t="s">
        <v>25</v>
      </c>
      <c r="E101" s="56">
        <v>61000</v>
      </c>
    </row>
    <row r="102" spans="3:5" ht="12.75">
      <c r="C102" s="5">
        <v>4360</v>
      </c>
      <c r="D102" t="s">
        <v>182</v>
      </c>
      <c r="E102" s="56">
        <v>4600</v>
      </c>
    </row>
    <row r="103" spans="3:5" ht="12.75">
      <c r="C103" s="5">
        <v>4410</v>
      </c>
      <c r="D103" t="s">
        <v>26</v>
      </c>
      <c r="E103" s="56">
        <v>1000</v>
      </c>
    </row>
    <row r="104" spans="3:5" ht="12.75">
      <c r="C104" s="5">
        <v>4430</v>
      </c>
      <c r="D104" t="s">
        <v>27</v>
      </c>
      <c r="E104" s="56">
        <v>1150</v>
      </c>
    </row>
    <row r="105" spans="3:5" ht="12.75">
      <c r="C105" s="5">
        <v>4440</v>
      </c>
      <c r="D105" t="s">
        <v>28</v>
      </c>
      <c r="E105" s="56">
        <v>4450</v>
      </c>
    </row>
    <row r="106" spans="3:5" ht="12.75">
      <c r="C106" s="5">
        <v>4480</v>
      </c>
      <c r="D106" t="s">
        <v>33</v>
      </c>
      <c r="E106" s="56">
        <v>1000</v>
      </c>
    </row>
    <row r="107" spans="1:5" ht="12.75">
      <c r="A107" s="3"/>
      <c r="B107" s="3"/>
      <c r="C107" s="5">
        <v>4520</v>
      </c>
      <c r="D107" t="s">
        <v>201</v>
      </c>
      <c r="E107" s="56">
        <v>800</v>
      </c>
    </row>
    <row r="108" spans="3:5" ht="12.75">
      <c r="C108" s="5">
        <v>4700</v>
      </c>
      <c r="D108" t="s">
        <v>151</v>
      </c>
      <c r="E108" s="56">
        <v>1000</v>
      </c>
    </row>
    <row r="109" ht="12.75">
      <c r="D109" t="s">
        <v>152</v>
      </c>
    </row>
    <row r="110" spans="3:5" ht="12.75">
      <c r="C110" s="5">
        <v>4710</v>
      </c>
      <c r="D110" t="s">
        <v>275</v>
      </c>
      <c r="E110" s="56">
        <v>2000</v>
      </c>
    </row>
    <row r="112" spans="1:5" s="46" customFormat="1" ht="12.75">
      <c r="A112" s="47">
        <v>855</v>
      </c>
      <c r="B112" s="47"/>
      <c r="C112" s="47"/>
      <c r="D112" s="46" t="s">
        <v>242</v>
      </c>
      <c r="E112" s="70">
        <f>E113+E127</f>
        <v>438443</v>
      </c>
    </row>
    <row r="113" spans="2:5" ht="12.75">
      <c r="B113" s="43">
        <v>85504</v>
      </c>
      <c r="C113" s="43"/>
      <c r="D113" s="48" t="s">
        <v>200</v>
      </c>
      <c r="E113" s="72">
        <f>SUM(E114:E126)</f>
        <v>198443</v>
      </c>
    </row>
    <row r="114" spans="2:5" ht="12.75">
      <c r="B114" s="43"/>
      <c r="C114" s="5">
        <v>3020</v>
      </c>
      <c r="D114" t="s">
        <v>18</v>
      </c>
      <c r="E114" s="72">
        <v>1773</v>
      </c>
    </row>
    <row r="115" spans="2:5" ht="12.75">
      <c r="B115" s="43"/>
      <c r="C115" s="5">
        <v>4010</v>
      </c>
      <c r="D115" t="s">
        <v>19</v>
      </c>
      <c r="E115" s="72">
        <v>135700</v>
      </c>
    </row>
    <row r="116" spans="2:5" ht="12.75">
      <c r="B116" s="43"/>
      <c r="C116" s="5">
        <v>4040</v>
      </c>
      <c r="D116" t="s">
        <v>20</v>
      </c>
      <c r="E116" s="72">
        <v>12229</v>
      </c>
    </row>
    <row r="117" spans="2:5" ht="12.75">
      <c r="B117" s="43"/>
      <c r="C117" s="5">
        <v>4110</v>
      </c>
      <c r="D117" t="s">
        <v>21</v>
      </c>
      <c r="E117" s="72">
        <v>25200</v>
      </c>
    </row>
    <row r="118" spans="2:5" ht="12.75">
      <c r="B118" s="43"/>
      <c r="C118" s="5">
        <v>4120</v>
      </c>
      <c r="D118" t="s">
        <v>288</v>
      </c>
      <c r="E118" s="72">
        <v>3550</v>
      </c>
    </row>
    <row r="119" spans="2:5" ht="12.75">
      <c r="B119" s="43"/>
      <c r="C119" s="5">
        <v>4210</v>
      </c>
      <c r="D119" t="s">
        <v>22</v>
      </c>
      <c r="E119" s="72">
        <v>1060</v>
      </c>
    </row>
    <row r="120" spans="2:5" ht="12.75">
      <c r="B120" s="43"/>
      <c r="C120" s="5">
        <v>4260</v>
      </c>
      <c r="D120" t="s">
        <v>23</v>
      </c>
      <c r="E120" s="72">
        <v>3430</v>
      </c>
    </row>
    <row r="121" spans="2:5" ht="12.75">
      <c r="B121" s="43"/>
      <c r="C121" s="5">
        <v>4300</v>
      </c>
      <c r="D121" t="s">
        <v>25</v>
      </c>
      <c r="E121" s="72">
        <v>3750</v>
      </c>
    </row>
    <row r="122" spans="2:5" ht="12.75">
      <c r="B122" s="43"/>
      <c r="C122" s="5">
        <v>4360</v>
      </c>
      <c r="D122" t="s">
        <v>182</v>
      </c>
      <c r="E122" s="72">
        <v>2700</v>
      </c>
    </row>
    <row r="123" spans="2:5" ht="12.75">
      <c r="B123" s="43"/>
      <c r="C123" s="5">
        <v>4410</v>
      </c>
      <c r="D123" t="s">
        <v>26</v>
      </c>
      <c r="E123" s="72">
        <v>2600</v>
      </c>
    </row>
    <row r="124" spans="2:5" ht="12.75">
      <c r="B124" s="43"/>
      <c r="C124" s="5">
        <v>4440</v>
      </c>
      <c r="D124" t="s">
        <v>28</v>
      </c>
      <c r="E124" s="72">
        <v>4651</v>
      </c>
    </row>
    <row r="125" spans="2:5" ht="12.75">
      <c r="B125" s="43"/>
      <c r="C125" s="5">
        <v>4700</v>
      </c>
      <c r="D125" t="s">
        <v>147</v>
      </c>
      <c r="E125" s="72">
        <v>500</v>
      </c>
    </row>
    <row r="126" spans="2:5" ht="12.75">
      <c r="B126" s="43"/>
      <c r="C126" s="5">
        <v>4710</v>
      </c>
      <c r="D126" t="s">
        <v>275</v>
      </c>
      <c r="E126" s="72">
        <v>1300</v>
      </c>
    </row>
    <row r="127" spans="2:5" ht="12.75">
      <c r="B127" s="26" t="s">
        <v>245</v>
      </c>
      <c r="C127" s="50"/>
      <c r="D127" s="53" t="s">
        <v>199</v>
      </c>
      <c r="E127" s="78">
        <f>E128</f>
        <v>240000</v>
      </c>
    </row>
    <row r="128" spans="2:5" ht="12.75">
      <c r="B128" s="49"/>
      <c r="C128" s="50">
        <v>4330</v>
      </c>
      <c r="D128" s="38" t="s">
        <v>208</v>
      </c>
      <c r="E128" s="78">
        <v>240000</v>
      </c>
    </row>
    <row r="129" spans="2:5" ht="12.75">
      <c r="B129" s="49"/>
      <c r="C129" s="50"/>
      <c r="D129" s="38" t="s">
        <v>135</v>
      </c>
      <c r="E129" s="78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7"/>
  <sheetViews>
    <sheetView zoomScalePageLayoutView="0" workbookViewId="0" topLeftCell="A203">
      <selection activeCell="E246" sqref="E246"/>
    </sheetView>
  </sheetViews>
  <sheetFormatPr defaultColWidth="9.00390625" defaultRowHeight="12.75"/>
  <cols>
    <col min="1" max="1" width="3.875" style="5" customWidth="1"/>
    <col min="2" max="2" width="6.00390625" style="5" customWidth="1"/>
    <col min="3" max="3" width="4.875" style="27" customWidth="1"/>
    <col min="4" max="4" width="57.25390625" style="11" customWidth="1"/>
    <col min="5" max="5" width="21.125" style="64" customWidth="1"/>
  </cols>
  <sheetData>
    <row r="1" spans="1:5" ht="12.75">
      <c r="A1" s="5" t="s">
        <v>45</v>
      </c>
      <c r="E1" s="55" t="s">
        <v>259</v>
      </c>
    </row>
    <row r="2" ht="12.75">
      <c r="E2" s="56" t="s">
        <v>299</v>
      </c>
    </row>
    <row r="3" spans="4:5" ht="15.75">
      <c r="D3" s="34" t="s">
        <v>76</v>
      </c>
      <c r="E3" s="67" t="s">
        <v>95</v>
      </c>
    </row>
    <row r="4" spans="1:5" ht="12.75">
      <c r="A4" s="17"/>
      <c r="B4" s="17"/>
      <c r="C4" s="31"/>
      <c r="D4" s="35"/>
      <c r="E4" s="57" t="s">
        <v>300</v>
      </c>
    </row>
    <row r="5" spans="1:5" ht="12.75">
      <c r="A5" s="3" t="s">
        <v>0</v>
      </c>
      <c r="B5" s="3" t="s">
        <v>13</v>
      </c>
      <c r="C5" s="26" t="s">
        <v>53</v>
      </c>
      <c r="D5" s="14" t="s">
        <v>54</v>
      </c>
      <c r="E5" s="58" t="s">
        <v>274</v>
      </c>
    </row>
    <row r="6" spans="1:5" ht="12.75">
      <c r="A6" s="1">
        <v>1</v>
      </c>
      <c r="B6" s="1">
        <v>2</v>
      </c>
      <c r="C6" s="24" t="s">
        <v>55</v>
      </c>
      <c r="D6" s="1">
        <v>4</v>
      </c>
      <c r="E6" s="82">
        <v>5</v>
      </c>
    </row>
    <row r="7" spans="1:5" ht="12.75">
      <c r="A7" s="19"/>
      <c r="B7" s="19"/>
      <c r="C7" s="29"/>
      <c r="D7" s="39" t="s">
        <v>141</v>
      </c>
      <c r="E7" s="60">
        <f>E16+E42+E58+E65+E110+E126+E216+E118+E9+E163+E36+E236</f>
        <v>131152484.2</v>
      </c>
    </row>
    <row r="8" spans="1:5" ht="12.75">
      <c r="A8" s="17"/>
      <c r="B8" s="17"/>
      <c r="C8" s="31"/>
      <c r="D8" s="36" t="s">
        <v>142</v>
      </c>
      <c r="E8" s="61"/>
    </row>
    <row r="9" spans="1:5" ht="12.75">
      <c r="A9" s="3">
        <v>150</v>
      </c>
      <c r="B9" s="3"/>
      <c r="C9" s="26"/>
      <c r="D9" s="54" t="s">
        <v>206</v>
      </c>
      <c r="E9" s="63">
        <f>E10</f>
        <v>560000</v>
      </c>
    </row>
    <row r="10" spans="1:5" ht="12.75">
      <c r="A10" s="3"/>
      <c r="B10" s="3">
        <v>15011</v>
      </c>
      <c r="C10" s="26"/>
      <c r="D10" s="54" t="s">
        <v>207</v>
      </c>
      <c r="E10" s="63">
        <f>SUM(E11:E15)</f>
        <v>560000</v>
      </c>
    </row>
    <row r="11" spans="1:5" ht="12.75">
      <c r="A11" s="3"/>
      <c r="B11" s="3"/>
      <c r="C11" s="27" t="s">
        <v>102</v>
      </c>
      <c r="D11" s="11" t="s">
        <v>57</v>
      </c>
      <c r="E11" s="63">
        <v>420000</v>
      </c>
    </row>
    <row r="12" spans="1:5" ht="12.75">
      <c r="A12" s="3"/>
      <c r="B12" s="3"/>
      <c r="C12" s="26"/>
      <c r="D12" s="14" t="s">
        <v>81</v>
      </c>
      <c r="E12" s="62"/>
    </row>
    <row r="13" spans="1:5" ht="12.75">
      <c r="A13" s="3"/>
      <c r="B13" s="3"/>
      <c r="C13" s="26"/>
      <c r="D13" s="14" t="s">
        <v>82</v>
      </c>
      <c r="E13" s="62"/>
    </row>
    <row r="14" spans="1:5" ht="12.75">
      <c r="A14" s="3"/>
      <c r="B14" s="3"/>
      <c r="C14" s="26"/>
      <c r="D14" s="14" t="s">
        <v>83</v>
      </c>
      <c r="E14" s="63"/>
    </row>
    <row r="15" spans="1:5" ht="12.75">
      <c r="A15" s="17"/>
      <c r="B15" s="17"/>
      <c r="C15" s="31" t="s">
        <v>100</v>
      </c>
      <c r="D15" s="35" t="s">
        <v>52</v>
      </c>
      <c r="E15" s="83">
        <v>140000</v>
      </c>
    </row>
    <row r="16" spans="1:5" ht="12.75">
      <c r="A16" s="5">
        <v>700</v>
      </c>
      <c r="D16" s="11" t="s">
        <v>56</v>
      </c>
      <c r="E16" s="64">
        <f>E17</f>
        <v>5820313</v>
      </c>
    </row>
    <row r="17" spans="2:5" ht="12.75">
      <c r="B17" s="5">
        <v>70005</v>
      </c>
      <c r="D17" s="11" t="s">
        <v>15</v>
      </c>
      <c r="E17" s="64">
        <f>SUM(E18:E33)</f>
        <v>5820313</v>
      </c>
    </row>
    <row r="18" spans="3:5" ht="12.75">
      <c r="C18" s="27" t="s">
        <v>101</v>
      </c>
      <c r="D18" s="11" t="s">
        <v>209</v>
      </c>
      <c r="E18" s="64">
        <v>40000</v>
      </c>
    </row>
    <row r="19" spans="3:5" ht="12.75">
      <c r="C19" s="27" t="s">
        <v>210</v>
      </c>
      <c r="D19" s="11" t="s">
        <v>211</v>
      </c>
      <c r="E19" s="64">
        <v>100000</v>
      </c>
    </row>
    <row r="20" spans="3:5" ht="12.75">
      <c r="C20" s="27" t="s">
        <v>247</v>
      </c>
      <c r="D20" s="11" t="s">
        <v>248</v>
      </c>
      <c r="E20" s="64">
        <v>50000</v>
      </c>
    </row>
    <row r="21" ht="12.75">
      <c r="D21" s="11" t="s">
        <v>249</v>
      </c>
    </row>
    <row r="22" ht="12.75">
      <c r="D22" s="11" t="s">
        <v>250</v>
      </c>
    </row>
    <row r="23" spans="3:5" ht="12.75">
      <c r="C23" s="27" t="s">
        <v>102</v>
      </c>
      <c r="D23" s="11" t="s">
        <v>213</v>
      </c>
      <c r="E23" s="64">
        <v>2150000</v>
      </c>
    </row>
    <row r="24" ht="12.75">
      <c r="D24" s="11" t="s">
        <v>81</v>
      </c>
    </row>
    <row r="25" ht="12.75">
      <c r="D25" s="11" t="s">
        <v>82</v>
      </c>
    </row>
    <row r="26" ht="12.75">
      <c r="D26" s="11" t="s">
        <v>83</v>
      </c>
    </row>
    <row r="27" spans="3:5" ht="12.75">
      <c r="C27" s="27" t="s">
        <v>138</v>
      </c>
      <c r="D27" s="11" t="s">
        <v>196</v>
      </c>
      <c r="E27" s="64">
        <v>80000</v>
      </c>
    </row>
    <row r="28" ht="12.75">
      <c r="D28" s="11" t="s">
        <v>197</v>
      </c>
    </row>
    <row r="29" spans="1:5" ht="12.75">
      <c r="A29" s="3"/>
      <c r="B29" s="3"/>
      <c r="C29" s="26" t="s">
        <v>103</v>
      </c>
      <c r="D29" s="14" t="s">
        <v>190</v>
      </c>
      <c r="E29" s="65">
        <v>800000</v>
      </c>
    </row>
    <row r="30" spans="1:5" ht="12.75">
      <c r="A30" s="3"/>
      <c r="B30" s="3"/>
      <c r="C30" s="26"/>
      <c r="D30" s="14" t="s">
        <v>191</v>
      </c>
      <c r="E30" s="65"/>
    </row>
    <row r="31" spans="1:5" ht="12.75">
      <c r="A31" s="3"/>
      <c r="B31" s="3"/>
      <c r="C31" s="26" t="s">
        <v>100</v>
      </c>
      <c r="D31" s="14" t="s">
        <v>52</v>
      </c>
      <c r="E31" s="65">
        <v>2300000</v>
      </c>
    </row>
    <row r="32" spans="1:5" ht="12.75">
      <c r="A32" s="3"/>
      <c r="B32" s="3"/>
      <c r="C32" s="26" t="s">
        <v>104</v>
      </c>
      <c r="D32" s="14" t="s">
        <v>214</v>
      </c>
      <c r="E32" s="65">
        <v>50000</v>
      </c>
    </row>
    <row r="33" spans="1:5" ht="12.75">
      <c r="A33" s="3"/>
      <c r="B33" s="3"/>
      <c r="C33" s="26" t="s">
        <v>276</v>
      </c>
      <c r="D33" s="14" t="s">
        <v>277</v>
      </c>
      <c r="E33" s="65">
        <v>250313</v>
      </c>
    </row>
    <row r="34" spans="1:5" ht="12.75">
      <c r="A34" s="3"/>
      <c r="B34" s="3"/>
      <c r="C34" s="26"/>
      <c r="D34" s="14" t="s">
        <v>278</v>
      </c>
      <c r="E34" s="65"/>
    </row>
    <row r="35" spans="1:5" ht="12.75">
      <c r="A35" s="17"/>
      <c r="B35" s="17"/>
      <c r="C35" s="31"/>
      <c r="D35" s="35" t="s">
        <v>279</v>
      </c>
      <c r="E35" s="66"/>
    </row>
    <row r="36" spans="1:5" ht="12.75">
      <c r="A36" s="3">
        <v>710</v>
      </c>
      <c r="B36" s="3"/>
      <c r="C36" s="26"/>
      <c r="D36" s="14" t="s">
        <v>212</v>
      </c>
      <c r="E36" s="65">
        <f>E37</f>
        <v>233150</v>
      </c>
    </row>
    <row r="37" spans="1:5" ht="12.75">
      <c r="A37" s="3"/>
      <c r="B37" s="3">
        <v>71035</v>
      </c>
      <c r="C37" s="26"/>
      <c r="D37" s="14" t="s">
        <v>230</v>
      </c>
      <c r="E37" s="65">
        <f>SUM(E38:E39)</f>
        <v>233150</v>
      </c>
    </row>
    <row r="38" spans="1:5" ht="12.75">
      <c r="A38" s="3"/>
      <c r="B38" s="3"/>
      <c r="C38" s="26" t="s">
        <v>100</v>
      </c>
      <c r="D38" s="14" t="s">
        <v>52</v>
      </c>
      <c r="E38" s="65">
        <v>220000</v>
      </c>
    </row>
    <row r="39" spans="1:5" ht="12.75">
      <c r="A39" s="3"/>
      <c r="B39" s="3"/>
      <c r="C39" s="26" t="s">
        <v>292</v>
      </c>
      <c r="D39" s="14" t="s">
        <v>293</v>
      </c>
      <c r="E39" s="65">
        <v>13150</v>
      </c>
    </row>
    <row r="40" spans="1:5" ht="12.75">
      <c r="A40" s="3"/>
      <c r="B40" s="3"/>
      <c r="C40" s="26"/>
      <c r="D40" s="14" t="s">
        <v>294</v>
      </c>
      <c r="E40" s="65"/>
    </row>
    <row r="41" spans="1:5" ht="12.75">
      <c r="A41" s="17"/>
      <c r="B41" s="17"/>
      <c r="C41" s="31"/>
      <c r="D41" s="35" t="s">
        <v>295</v>
      </c>
      <c r="E41" s="66"/>
    </row>
    <row r="42" spans="1:5" ht="12.75">
      <c r="A42" s="5">
        <v>750</v>
      </c>
      <c r="D42" s="11" t="s">
        <v>58</v>
      </c>
      <c r="E42" s="64">
        <f>E43+E47+E51</f>
        <v>427152</v>
      </c>
    </row>
    <row r="43" spans="2:5" ht="12.75">
      <c r="B43" s="5">
        <v>75011</v>
      </c>
      <c r="D43" s="11" t="s">
        <v>70</v>
      </c>
      <c r="E43" s="64">
        <f>SUM(E44:E44)</f>
        <v>276012</v>
      </c>
    </row>
    <row r="44" spans="1:5" ht="12.75">
      <c r="A44" s="3"/>
      <c r="B44" s="3"/>
      <c r="C44" s="26" t="s">
        <v>118</v>
      </c>
      <c r="D44" s="14" t="s">
        <v>71</v>
      </c>
      <c r="E44" s="65">
        <v>276012</v>
      </c>
    </row>
    <row r="45" spans="1:5" ht="12.75">
      <c r="A45" s="3"/>
      <c r="B45" s="3"/>
      <c r="C45" s="26"/>
      <c r="D45" s="13" t="s">
        <v>72</v>
      </c>
      <c r="E45" s="67"/>
    </row>
    <row r="46" spans="1:5" ht="12.75">
      <c r="A46" s="3"/>
      <c r="B46" s="3"/>
      <c r="C46" s="26"/>
      <c r="D46" s="13" t="s">
        <v>73</v>
      </c>
      <c r="E46" s="67"/>
    </row>
    <row r="47" spans="1:5" ht="12.75">
      <c r="A47" s="3"/>
      <c r="B47" s="3">
        <v>75023</v>
      </c>
      <c r="C47" s="26"/>
      <c r="D47" s="14" t="s">
        <v>88</v>
      </c>
      <c r="E47" s="65">
        <f>SUM(E48:E50)</f>
        <v>120309</v>
      </c>
    </row>
    <row r="48" spans="1:5" ht="12.75">
      <c r="A48" s="3"/>
      <c r="B48" s="3"/>
      <c r="C48" s="26" t="s">
        <v>251</v>
      </c>
      <c r="D48" s="14" t="s">
        <v>252</v>
      </c>
      <c r="E48" s="65"/>
    </row>
    <row r="49" spans="1:5" ht="12.75">
      <c r="A49" s="3"/>
      <c r="B49" s="3"/>
      <c r="C49" s="26"/>
      <c r="D49" s="14" t="s">
        <v>253</v>
      </c>
      <c r="E49" s="65"/>
    </row>
    <row r="50" spans="1:5" ht="12.75">
      <c r="A50" s="3"/>
      <c r="B50" s="3"/>
      <c r="C50" s="26" t="s">
        <v>100</v>
      </c>
      <c r="D50" s="14" t="s">
        <v>52</v>
      </c>
      <c r="E50" s="65">
        <v>120309</v>
      </c>
    </row>
    <row r="51" spans="1:5" ht="12.75">
      <c r="A51" s="3"/>
      <c r="B51" s="3">
        <v>75056</v>
      </c>
      <c r="C51" s="26"/>
      <c r="D51" s="14" t="s">
        <v>297</v>
      </c>
      <c r="E51" s="65">
        <f>E52</f>
        <v>30831</v>
      </c>
    </row>
    <row r="52" spans="1:5" ht="12.75">
      <c r="A52" s="3"/>
      <c r="B52" s="3"/>
      <c r="C52" s="26" t="s">
        <v>118</v>
      </c>
      <c r="D52" s="14" t="s">
        <v>71</v>
      </c>
      <c r="E52" s="65">
        <v>30831</v>
      </c>
    </row>
    <row r="53" spans="1:5" ht="12.75">
      <c r="A53" s="3"/>
      <c r="B53" s="3"/>
      <c r="C53" s="26"/>
      <c r="D53" s="13" t="s">
        <v>72</v>
      </c>
      <c r="E53" s="65"/>
    </row>
    <row r="54" spans="1:5" ht="12.75">
      <c r="A54" s="17"/>
      <c r="B54" s="17"/>
      <c r="C54" s="31"/>
      <c r="D54" s="18" t="s">
        <v>73</v>
      </c>
      <c r="E54" s="66"/>
    </row>
    <row r="55" spans="1:5" ht="12.75">
      <c r="A55" s="3"/>
      <c r="B55" s="3"/>
      <c r="C55" s="26"/>
      <c r="D55" s="13"/>
      <c r="E55" s="65"/>
    </row>
    <row r="56" spans="1:5" ht="12.75">
      <c r="A56" s="3"/>
      <c r="B56" s="3"/>
      <c r="C56" s="26"/>
      <c r="D56" s="13"/>
      <c r="E56" s="65"/>
    </row>
    <row r="57" spans="1:5" ht="12.75">
      <c r="A57" s="3"/>
      <c r="B57" s="3"/>
      <c r="C57" s="26"/>
      <c r="D57" s="13"/>
      <c r="E57" s="65"/>
    </row>
    <row r="58" spans="1:5" ht="12.75">
      <c r="A58" s="5">
        <v>751</v>
      </c>
      <c r="D58" s="37" t="s">
        <v>84</v>
      </c>
      <c r="E58" s="56">
        <f>E60</f>
        <v>5415</v>
      </c>
    </row>
    <row r="59" spans="4:5" ht="12.75">
      <c r="D59" t="s">
        <v>85</v>
      </c>
      <c r="E59" s="56"/>
    </row>
    <row r="60" spans="1:5" ht="12.75">
      <c r="A60" s="3"/>
      <c r="B60" s="3">
        <v>75101</v>
      </c>
      <c r="C60" s="26"/>
      <c r="D60" s="13" t="s">
        <v>74</v>
      </c>
      <c r="E60" s="67">
        <f>E62</f>
        <v>5415</v>
      </c>
    </row>
    <row r="61" spans="1:5" ht="12.75">
      <c r="A61" s="3"/>
      <c r="B61" s="3"/>
      <c r="C61" s="26"/>
      <c r="D61" s="14" t="s">
        <v>75</v>
      </c>
      <c r="E61" s="58"/>
    </row>
    <row r="62" spans="1:5" ht="12.75">
      <c r="A62" s="3"/>
      <c r="B62" s="3"/>
      <c r="C62" s="26" t="s">
        <v>118</v>
      </c>
      <c r="D62" s="13" t="s">
        <v>71</v>
      </c>
      <c r="E62" s="67">
        <v>5415</v>
      </c>
    </row>
    <row r="63" spans="1:5" s="13" customFormat="1" ht="12.75">
      <c r="A63" s="3"/>
      <c r="B63" s="3"/>
      <c r="C63" s="26"/>
      <c r="D63" s="13" t="s">
        <v>72</v>
      </c>
      <c r="E63" s="67"/>
    </row>
    <row r="64" spans="1:5" s="13" customFormat="1" ht="12.75">
      <c r="A64" s="17"/>
      <c r="B64" s="17"/>
      <c r="C64" s="31"/>
      <c r="D64" s="35" t="s">
        <v>73</v>
      </c>
      <c r="E64" s="57"/>
    </row>
    <row r="65" spans="1:5" ht="12.75">
      <c r="A65" s="5">
        <v>756</v>
      </c>
      <c r="D65" s="11" t="s">
        <v>96</v>
      </c>
      <c r="E65" s="64">
        <f>SUM(+E69+E72+E98+E106+E83)</f>
        <v>53239799</v>
      </c>
    </row>
    <row r="66" ht="12.75">
      <c r="D66" s="11" t="s">
        <v>97</v>
      </c>
    </row>
    <row r="67" ht="12.75">
      <c r="D67" s="11" t="s">
        <v>98</v>
      </c>
    </row>
    <row r="68" ht="12.75">
      <c r="D68" s="11" t="s">
        <v>99</v>
      </c>
    </row>
    <row r="69" spans="2:5" ht="12.75">
      <c r="B69" s="5">
        <v>75601</v>
      </c>
      <c r="D69" s="11" t="s">
        <v>59</v>
      </c>
      <c r="E69" s="64">
        <f>E70</f>
        <v>100000</v>
      </c>
    </row>
    <row r="70" spans="3:5" ht="12.75">
      <c r="C70" s="27" t="s">
        <v>105</v>
      </c>
      <c r="D70" s="11" t="s">
        <v>215</v>
      </c>
      <c r="E70" s="64">
        <v>100000</v>
      </c>
    </row>
    <row r="71" ht="12.75">
      <c r="D71" s="11" t="s">
        <v>60</v>
      </c>
    </row>
    <row r="72" spans="2:5" ht="12.75">
      <c r="B72" s="5">
        <v>75615</v>
      </c>
      <c r="D72" s="11" t="s">
        <v>61</v>
      </c>
      <c r="E72" s="64">
        <f>SUM(E75:E82)</f>
        <v>17398512</v>
      </c>
    </row>
    <row r="73" ht="12.75">
      <c r="D73" s="11" t="s">
        <v>128</v>
      </c>
    </row>
    <row r="74" spans="4:5" ht="12.75">
      <c r="D74" t="s">
        <v>129</v>
      </c>
      <c r="E74" s="56"/>
    </row>
    <row r="75" spans="3:5" ht="12.75">
      <c r="C75" s="27" t="s">
        <v>106</v>
      </c>
      <c r="D75" s="37" t="s">
        <v>216</v>
      </c>
      <c r="E75" s="56">
        <v>17100000</v>
      </c>
    </row>
    <row r="76" spans="3:5" ht="12.75">
      <c r="C76" s="27" t="s">
        <v>107</v>
      </c>
      <c r="D76" s="37" t="s">
        <v>217</v>
      </c>
      <c r="E76" s="56">
        <v>350</v>
      </c>
    </row>
    <row r="77" spans="3:5" ht="12.75">
      <c r="C77" s="27" t="s">
        <v>108</v>
      </c>
      <c r="D77" t="s">
        <v>218</v>
      </c>
      <c r="E77" s="56">
        <v>280000</v>
      </c>
    </row>
    <row r="78" spans="3:5" ht="12.75">
      <c r="C78" s="27" t="s">
        <v>109</v>
      </c>
      <c r="D78" t="s">
        <v>219</v>
      </c>
      <c r="E78" s="56">
        <v>8000</v>
      </c>
    </row>
    <row r="79" spans="3:5" ht="12.75">
      <c r="C79" s="27" t="s">
        <v>251</v>
      </c>
      <c r="D79" t="s">
        <v>252</v>
      </c>
      <c r="E79" s="56">
        <v>162</v>
      </c>
    </row>
    <row r="80" spans="4:5" ht="12.75">
      <c r="D80" t="s">
        <v>253</v>
      </c>
      <c r="E80" s="56"/>
    </row>
    <row r="81" spans="1:5" ht="12.75">
      <c r="A81" s="3"/>
      <c r="B81" s="3"/>
      <c r="C81" s="26" t="s">
        <v>110</v>
      </c>
      <c r="D81" s="13" t="s">
        <v>221</v>
      </c>
      <c r="E81" s="67">
        <v>10000</v>
      </c>
    </row>
    <row r="82" spans="1:5" ht="12.75">
      <c r="A82" s="3"/>
      <c r="B82" s="3"/>
      <c r="C82" s="26"/>
      <c r="D82" s="38" t="s">
        <v>220</v>
      </c>
      <c r="E82" s="67"/>
    </row>
    <row r="83" spans="1:5" ht="12.75">
      <c r="A83" s="3"/>
      <c r="B83" s="3">
        <v>75616</v>
      </c>
      <c r="C83" s="26"/>
      <c r="D83" s="38" t="s">
        <v>130</v>
      </c>
      <c r="E83" s="67">
        <f>SUM(E86:E96)</f>
        <v>6646450</v>
      </c>
    </row>
    <row r="84" spans="1:5" ht="12.75">
      <c r="A84" s="3"/>
      <c r="B84" s="3"/>
      <c r="C84" s="26"/>
      <c r="D84" s="38" t="s">
        <v>131</v>
      </c>
      <c r="E84" s="67"/>
    </row>
    <row r="85" spans="1:5" ht="12.75">
      <c r="A85" s="3"/>
      <c r="B85" s="3"/>
      <c r="C85" s="26"/>
      <c r="D85" s="38" t="s">
        <v>132</v>
      </c>
      <c r="E85" s="67"/>
    </row>
    <row r="86" spans="1:5" ht="12.75">
      <c r="A86" s="3"/>
      <c r="B86" s="3"/>
      <c r="C86" s="27" t="s">
        <v>106</v>
      </c>
      <c r="D86" s="37" t="s">
        <v>216</v>
      </c>
      <c r="E86" s="67">
        <v>5000000</v>
      </c>
    </row>
    <row r="87" spans="1:5" ht="12.75">
      <c r="A87" s="3"/>
      <c r="B87" s="3"/>
      <c r="C87" s="27" t="s">
        <v>107</v>
      </c>
      <c r="D87" s="37" t="s">
        <v>217</v>
      </c>
      <c r="E87" s="67">
        <v>51000</v>
      </c>
    </row>
    <row r="88" spans="1:5" ht="12.75">
      <c r="A88" s="3"/>
      <c r="B88" s="3"/>
      <c r="C88" s="26" t="s">
        <v>111</v>
      </c>
      <c r="D88" s="38" t="s">
        <v>222</v>
      </c>
      <c r="E88" s="67">
        <v>450</v>
      </c>
    </row>
    <row r="89" spans="1:5" ht="12.75">
      <c r="A89" s="3"/>
      <c r="B89" s="3"/>
      <c r="C89" s="27" t="s">
        <v>108</v>
      </c>
      <c r="D89" t="s">
        <v>218</v>
      </c>
      <c r="E89" s="67">
        <v>350000</v>
      </c>
    </row>
    <row r="90" spans="1:5" ht="12.75">
      <c r="A90" s="3"/>
      <c r="B90" s="3"/>
      <c r="C90" s="26" t="s">
        <v>112</v>
      </c>
      <c r="D90" s="13" t="s">
        <v>223</v>
      </c>
      <c r="E90" s="67">
        <v>80000</v>
      </c>
    </row>
    <row r="91" spans="1:5" ht="12.75">
      <c r="A91" s="3"/>
      <c r="B91" s="3"/>
      <c r="C91" s="27" t="s">
        <v>109</v>
      </c>
      <c r="D91" t="s">
        <v>219</v>
      </c>
      <c r="E91" s="67">
        <v>1100000</v>
      </c>
    </row>
    <row r="92" spans="1:5" ht="12.75">
      <c r="A92" s="3"/>
      <c r="B92" s="3"/>
      <c r="C92" s="27" t="s">
        <v>251</v>
      </c>
      <c r="D92" t="s">
        <v>252</v>
      </c>
      <c r="E92" s="67">
        <v>7000</v>
      </c>
    </row>
    <row r="93" spans="1:5" ht="12.75">
      <c r="A93" s="3"/>
      <c r="B93" s="3"/>
      <c r="D93" t="s">
        <v>253</v>
      </c>
      <c r="E93" s="67"/>
    </row>
    <row r="94" spans="1:5" ht="12.75">
      <c r="A94" s="3"/>
      <c r="B94" s="3"/>
      <c r="C94" s="26" t="s">
        <v>110</v>
      </c>
      <c r="D94" s="13" t="s">
        <v>221</v>
      </c>
      <c r="E94" s="67">
        <v>25000</v>
      </c>
    </row>
    <row r="95" spans="1:5" ht="12.75">
      <c r="A95" s="3"/>
      <c r="B95" s="3"/>
      <c r="C95" s="26"/>
      <c r="D95" s="38" t="s">
        <v>220</v>
      </c>
      <c r="E95" s="67"/>
    </row>
    <row r="96" spans="1:5" ht="12.75">
      <c r="A96" s="3"/>
      <c r="B96" s="3"/>
      <c r="C96" s="26" t="s">
        <v>289</v>
      </c>
      <c r="D96" s="38" t="s">
        <v>290</v>
      </c>
      <c r="E96" s="67">
        <v>33000</v>
      </c>
    </row>
    <row r="97" spans="1:5" ht="12.75">
      <c r="A97" s="3"/>
      <c r="B97" s="3"/>
      <c r="C97" s="26"/>
      <c r="D97" s="38" t="s">
        <v>291</v>
      </c>
      <c r="E97" s="67"/>
    </row>
    <row r="98" spans="2:5" ht="12.75">
      <c r="B98" s="5">
        <v>75618</v>
      </c>
      <c r="D98" s="11" t="s">
        <v>89</v>
      </c>
      <c r="E98" s="64">
        <f>SUM(E100:E104)</f>
        <v>1700500</v>
      </c>
    </row>
    <row r="99" ht="12.75">
      <c r="D99" s="11" t="s">
        <v>90</v>
      </c>
    </row>
    <row r="100" spans="3:5" ht="12.75">
      <c r="C100" s="27" t="s">
        <v>113</v>
      </c>
      <c r="D100" s="11" t="s">
        <v>62</v>
      </c>
      <c r="E100" s="64">
        <v>450000</v>
      </c>
    </row>
    <row r="101" spans="3:5" ht="12.75">
      <c r="C101" s="27" t="s">
        <v>114</v>
      </c>
      <c r="D101" s="11" t="s">
        <v>91</v>
      </c>
      <c r="E101" s="64">
        <v>600000</v>
      </c>
    </row>
    <row r="102" spans="1:5" ht="12.75">
      <c r="A102" s="40"/>
      <c r="B102" s="40"/>
      <c r="C102" s="33" t="s">
        <v>133</v>
      </c>
      <c r="D102" s="41" t="s">
        <v>157</v>
      </c>
      <c r="E102" s="68">
        <v>650000</v>
      </c>
    </row>
    <row r="103" ht="12.75">
      <c r="D103" s="11" t="s">
        <v>158</v>
      </c>
    </row>
    <row r="104" spans="3:5" ht="12.75">
      <c r="C104" s="27" t="s">
        <v>251</v>
      </c>
      <c r="D104" t="s">
        <v>252</v>
      </c>
      <c r="E104" s="64">
        <v>500</v>
      </c>
    </row>
    <row r="105" ht="12.75">
      <c r="D105" t="s">
        <v>253</v>
      </c>
    </row>
    <row r="106" spans="1:5" ht="12.75">
      <c r="A106" s="3"/>
      <c r="B106" s="3">
        <v>75621</v>
      </c>
      <c r="C106" s="26"/>
      <c r="D106" s="14" t="s">
        <v>63</v>
      </c>
      <c r="E106" s="65">
        <f>SUM(E108:E109)</f>
        <v>27394337</v>
      </c>
    </row>
    <row r="107" spans="1:5" ht="12.75">
      <c r="A107" s="3"/>
      <c r="B107" s="3"/>
      <c r="C107" s="26"/>
      <c r="D107" s="14" t="s">
        <v>64</v>
      </c>
      <c r="E107" s="65"/>
    </row>
    <row r="108" spans="1:5" ht="12.75">
      <c r="A108" s="3"/>
      <c r="B108" s="3"/>
      <c r="C108" s="26" t="s">
        <v>115</v>
      </c>
      <c r="D108" s="14" t="s">
        <v>59</v>
      </c>
      <c r="E108" s="65">
        <v>26044337</v>
      </c>
    </row>
    <row r="109" spans="1:5" ht="12.75">
      <c r="A109" s="17"/>
      <c r="B109" s="17"/>
      <c r="C109" s="31" t="s">
        <v>116</v>
      </c>
      <c r="D109" s="35" t="s">
        <v>224</v>
      </c>
      <c r="E109" s="66">
        <v>1350000</v>
      </c>
    </row>
    <row r="110" spans="1:5" ht="12.75">
      <c r="A110" s="5">
        <v>758</v>
      </c>
      <c r="D110" s="11" t="s">
        <v>65</v>
      </c>
      <c r="E110" s="64">
        <f>E111+E114+E116</f>
        <v>19636268</v>
      </c>
    </row>
    <row r="111" spans="2:5" ht="12.75">
      <c r="B111" s="5">
        <v>75801</v>
      </c>
      <c r="D111" s="11" t="s">
        <v>66</v>
      </c>
      <c r="E111" s="64">
        <f>E113</f>
        <v>19405629</v>
      </c>
    </row>
    <row r="112" ht="12.75">
      <c r="D112" s="11" t="s">
        <v>67</v>
      </c>
    </row>
    <row r="113" spans="3:5" ht="12.75">
      <c r="C113" s="27" t="s">
        <v>117</v>
      </c>
      <c r="D113" s="11" t="s">
        <v>68</v>
      </c>
      <c r="E113" s="64">
        <v>19405629</v>
      </c>
    </row>
    <row r="114" spans="1:5" ht="12.75">
      <c r="A114" s="3"/>
      <c r="B114" s="3">
        <v>75814</v>
      </c>
      <c r="C114" s="26"/>
      <c r="D114" s="14" t="s">
        <v>69</v>
      </c>
      <c r="E114" s="65">
        <f>SUM(E115:E115)</f>
        <v>20000</v>
      </c>
    </row>
    <row r="115" spans="1:5" ht="12.75">
      <c r="A115" s="3"/>
      <c r="B115" s="3"/>
      <c r="C115" s="26" t="s">
        <v>104</v>
      </c>
      <c r="D115" s="14" t="s">
        <v>225</v>
      </c>
      <c r="E115" s="65">
        <v>20000</v>
      </c>
    </row>
    <row r="116" spans="1:5" ht="12.75">
      <c r="A116" s="3"/>
      <c r="B116" s="3">
        <v>75831</v>
      </c>
      <c r="C116" s="26"/>
      <c r="D116" s="14" t="s">
        <v>168</v>
      </c>
      <c r="E116" s="65">
        <f>E117</f>
        <v>210639</v>
      </c>
    </row>
    <row r="117" spans="1:5" ht="12.75">
      <c r="A117" s="17"/>
      <c r="B117" s="17"/>
      <c r="C117" s="31" t="s">
        <v>117</v>
      </c>
      <c r="D117" s="35" t="s">
        <v>68</v>
      </c>
      <c r="E117" s="66">
        <v>210639</v>
      </c>
    </row>
    <row r="118" spans="1:5" ht="12.75">
      <c r="A118" s="3">
        <v>801</v>
      </c>
      <c r="B118" s="3"/>
      <c r="C118" s="26"/>
      <c r="D118" s="14" t="s">
        <v>183</v>
      </c>
      <c r="E118" s="65">
        <f>E119</f>
        <v>2606220</v>
      </c>
    </row>
    <row r="119" spans="1:5" ht="12.75">
      <c r="A119" s="3"/>
      <c r="B119" s="3">
        <v>80104</v>
      </c>
      <c r="C119" s="26"/>
      <c r="D119" s="14" t="s">
        <v>187</v>
      </c>
      <c r="E119" s="65">
        <f>SUM(E120:E125)</f>
        <v>2606220</v>
      </c>
    </row>
    <row r="120" spans="1:5" ht="12.75">
      <c r="A120" s="3"/>
      <c r="B120" s="3"/>
      <c r="C120" s="27" t="s">
        <v>100</v>
      </c>
      <c r="D120" s="11" t="s">
        <v>52</v>
      </c>
      <c r="E120" s="65">
        <v>500000</v>
      </c>
    </row>
    <row r="121" spans="1:5" ht="12.75">
      <c r="A121" s="3"/>
      <c r="B121" s="3"/>
      <c r="C121" s="26" t="s">
        <v>122</v>
      </c>
      <c r="D121" s="14" t="s">
        <v>254</v>
      </c>
      <c r="E121" s="65">
        <v>1206220</v>
      </c>
    </row>
    <row r="122" spans="1:5" ht="12.75">
      <c r="A122" s="3"/>
      <c r="B122" s="3"/>
      <c r="C122" s="26"/>
      <c r="D122" s="14" t="s">
        <v>123</v>
      </c>
      <c r="E122" s="65"/>
    </row>
    <row r="123" spans="1:5" ht="12.75">
      <c r="A123" s="3"/>
      <c r="B123" s="3"/>
      <c r="C123" s="26" t="s">
        <v>192</v>
      </c>
      <c r="D123" s="14" t="s">
        <v>193</v>
      </c>
      <c r="E123" s="65">
        <v>900000</v>
      </c>
    </row>
    <row r="124" spans="1:5" ht="12.75">
      <c r="A124" s="3"/>
      <c r="B124" s="3"/>
      <c r="C124" s="26"/>
      <c r="D124" s="14" t="s">
        <v>194</v>
      </c>
      <c r="E124" s="65"/>
    </row>
    <row r="125" spans="1:5" ht="12.75">
      <c r="A125" s="17"/>
      <c r="B125" s="17"/>
      <c r="C125" s="31"/>
      <c r="D125" s="35" t="s">
        <v>195</v>
      </c>
      <c r="E125" s="66"/>
    </row>
    <row r="126" spans="1:5" ht="12.75">
      <c r="A126" s="5">
        <v>852</v>
      </c>
      <c r="D126" s="11" t="s">
        <v>120</v>
      </c>
      <c r="E126" s="65">
        <f>E139+E150+E127+E134+E147+E156+E143</f>
        <v>1929770</v>
      </c>
    </row>
    <row r="127" spans="2:5" ht="12.75">
      <c r="B127" s="5">
        <v>85203</v>
      </c>
      <c r="D127" s="11" t="s">
        <v>92</v>
      </c>
      <c r="E127" s="65">
        <f>SUM(E128:E133)</f>
        <v>420700</v>
      </c>
    </row>
    <row r="128" spans="3:5" ht="12.75">
      <c r="C128" s="27" t="s">
        <v>118</v>
      </c>
      <c r="D128" s="11" t="s">
        <v>71</v>
      </c>
      <c r="E128" s="65">
        <v>420600</v>
      </c>
    </row>
    <row r="129" spans="4:5" ht="12.75">
      <c r="D129" s="11" t="s">
        <v>72</v>
      </c>
      <c r="E129" s="65"/>
    </row>
    <row r="130" spans="4:5" ht="12.75">
      <c r="D130" s="11" t="s">
        <v>73</v>
      </c>
      <c r="E130" s="65"/>
    </row>
    <row r="131" spans="3:5" ht="12.75">
      <c r="C131" s="26" t="s">
        <v>124</v>
      </c>
      <c r="D131" s="14" t="s">
        <v>125</v>
      </c>
      <c r="E131" s="65">
        <v>100</v>
      </c>
    </row>
    <row r="132" spans="3:5" ht="12.75">
      <c r="C132" s="26"/>
      <c r="D132" s="14" t="s">
        <v>171</v>
      </c>
      <c r="E132" s="65"/>
    </row>
    <row r="133" spans="3:5" ht="12.75">
      <c r="C133" s="26"/>
      <c r="D133" s="14" t="s">
        <v>126</v>
      </c>
      <c r="E133" s="65"/>
    </row>
    <row r="134" spans="1:5" ht="12.75">
      <c r="A134"/>
      <c r="B134" s="5">
        <v>85213</v>
      </c>
      <c r="D134" s="11" t="s">
        <v>79</v>
      </c>
      <c r="E134" s="65">
        <f>SUM(E137:E138)</f>
        <v>69200</v>
      </c>
    </row>
    <row r="135" spans="1:5" ht="12.75">
      <c r="A135"/>
      <c r="D135" s="11" t="s">
        <v>268</v>
      </c>
      <c r="E135" s="65"/>
    </row>
    <row r="136" spans="1:5" ht="12.75">
      <c r="A136"/>
      <c r="D136" s="11" t="s">
        <v>269</v>
      </c>
      <c r="E136" s="65"/>
    </row>
    <row r="137" spans="3:5" ht="12.75">
      <c r="C137" s="26" t="s">
        <v>122</v>
      </c>
      <c r="D137" s="14" t="s">
        <v>254</v>
      </c>
      <c r="E137" s="65">
        <v>69200</v>
      </c>
    </row>
    <row r="138" spans="3:5" ht="12.75">
      <c r="C138" s="26"/>
      <c r="D138" s="14" t="s">
        <v>123</v>
      </c>
      <c r="E138" s="65"/>
    </row>
    <row r="139" spans="1:5" ht="12.75">
      <c r="A139" s="3"/>
      <c r="B139" s="5">
        <v>85214</v>
      </c>
      <c r="D139" s="11" t="s">
        <v>270</v>
      </c>
      <c r="E139" s="65">
        <f>SUM(E141:E142)</f>
        <v>410004</v>
      </c>
    </row>
    <row r="140" spans="1:5" ht="12.75">
      <c r="A140" s="3"/>
      <c r="D140" s="11" t="s">
        <v>139</v>
      </c>
      <c r="E140" s="65"/>
    </row>
    <row r="141" spans="1:5" ht="12.75">
      <c r="A141" s="3"/>
      <c r="B141" s="3"/>
      <c r="C141" s="26" t="s">
        <v>122</v>
      </c>
      <c r="D141" s="14" t="s">
        <v>254</v>
      </c>
      <c r="E141" s="65">
        <v>410004</v>
      </c>
    </row>
    <row r="142" spans="1:5" ht="12.75">
      <c r="A142" s="3"/>
      <c r="B142" s="3"/>
      <c r="C142" s="26"/>
      <c r="D142" s="14" t="s">
        <v>123</v>
      </c>
      <c r="E142" s="65"/>
    </row>
    <row r="143" spans="1:5" ht="12.75">
      <c r="A143" s="3"/>
      <c r="B143" s="3">
        <v>85215</v>
      </c>
      <c r="C143" s="26"/>
      <c r="D143" s="14" t="s">
        <v>16</v>
      </c>
      <c r="E143" s="65">
        <f>E144</f>
        <v>1260</v>
      </c>
    </row>
    <row r="144" spans="1:5" ht="12.75">
      <c r="A144" s="3"/>
      <c r="B144" s="3"/>
      <c r="C144" s="27" t="s">
        <v>118</v>
      </c>
      <c r="D144" s="11" t="s">
        <v>71</v>
      </c>
      <c r="E144" s="65">
        <v>1260</v>
      </c>
    </row>
    <row r="145" spans="1:5" ht="12.75">
      <c r="A145" s="3"/>
      <c r="B145" s="3"/>
      <c r="D145" s="11" t="s">
        <v>72</v>
      </c>
      <c r="E145" s="65"/>
    </row>
    <row r="146" spans="1:5" ht="12.75">
      <c r="A146" s="3"/>
      <c r="B146" s="3"/>
      <c r="D146" s="11" t="s">
        <v>73</v>
      </c>
      <c r="E146" s="65"/>
    </row>
    <row r="147" spans="1:5" ht="12.75">
      <c r="A147" s="3"/>
      <c r="B147" s="3">
        <v>85216</v>
      </c>
      <c r="C147" s="26"/>
      <c r="D147" s="14" t="s">
        <v>167</v>
      </c>
      <c r="E147" s="65">
        <f>SUM(E148:E149)</f>
        <v>664440</v>
      </c>
    </row>
    <row r="148" spans="1:5" ht="12.75">
      <c r="A148" s="3"/>
      <c r="B148" s="3"/>
      <c r="C148" s="26" t="s">
        <v>122</v>
      </c>
      <c r="D148" s="14" t="s">
        <v>254</v>
      </c>
      <c r="E148" s="65">
        <v>664440</v>
      </c>
    </row>
    <row r="149" spans="1:5" ht="12.75">
      <c r="A149" s="3"/>
      <c r="B149" s="3"/>
      <c r="C149" s="26"/>
      <c r="D149" s="14" t="s">
        <v>123</v>
      </c>
      <c r="E149" s="65"/>
    </row>
    <row r="150" spans="1:5" ht="12.75">
      <c r="A150" s="3"/>
      <c r="B150" s="3">
        <v>85219</v>
      </c>
      <c r="C150" s="26"/>
      <c r="D150" s="14" t="s">
        <v>32</v>
      </c>
      <c r="E150" s="65">
        <f>SUM(E151:E154)</f>
        <v>188303</v>
      </c>
    </row>
    <row r="151" spans="1:5" ht="12.75">
      <c r="A151" s="3"/>
      <c r="B151" s="3"/>
      <c r="C151" s="27" t="s">
        <v>118</v>
      </c>
      <c r="D151" s="11" t="s">
        <v>71</v>
      </c>
      <c r="E151" s="65">
        <v>4860</v>
      </c>
    </row>
    <row r="152" spans="1:5" ht="12.75">
      <c r="A152" s="3"/>
      <c r="B152" s="3"/>
      <c r="D152" s="11" t="s">
        <v>72</v>
      </c>
      <c r="E152" s="65"/>
    </row>
    <row r="153" spans="1:5" ht="12.75">
      <c r="A153" s="3"/>
      <c r="B153" s="3"/>
      <c r="D153" s="11" t="s">
        <v>73</v>
      </c>
      <c r="E153" s="65"/>
    </row>
    <row r="154" spans="1:5" ht="12.75">
      <c r="A154" s="3"/>
      <c r="B154" s="3"/>
      <c r="C154" s="26" t="s">
        <v>122</v>
      </c>
      <c r="D154" s="14" t="s">
        <v>254</v>
      </c>
      <c r="E154" s="65">
        <v>183443</v>
      </c>
    </row>
    <row r="155" spans="1:5" ht="12.75">
      <c r="A155" s="3"/>
      <c r="B155" s="3"/>
      <c r="C155" s="26"/>
      <c r="D155" s="14" t="s">
        <v>123</v>
      </c>
      <c r="E155" s="65"/>
    </row>
    <row r="156" spans="1:5" ht="12.75">
      <c r="A156" s="3"/>
      <c r="B156" s="3">
        <v>85228</v>
      </c>
      <c r="C156" s="26"/>
      <c r="D156" s="14" t="s">
        <v>186</v>
      </c>
      <c r="E156" s="65">
        <f>SUM(E157:E161)</f>
        <v>175863</v>
      </c>
    </row>
    <row r="157" spans="1:5" ht="12.75">
      <c r="A157" s="3"/>
      <c r="B157" s="3"/>
      <c r="C157" s="27" t="s">
        <v>118</v>
      </c>
      <c r="D157" s="11" t="s">
        <v>71</v>
      </c>
      <c r="E157" s="65">
        <v>175560</v>
      </c>
    </row>
    <row r="158" spans="1:5" ht="12.75">
      <c r="A158" s="3"/>
      <c r="B158" s="3"/>
      <c r="C158" s="26"/>
      <c r="D158" s="14" t="s">
        <v>72</v>
      </c>
      <c r="E158" s="65"/>
    </row>
    <row r="159" spans="1:5" ht="12.75">
      <c r="A159" s="3"/>
      <c r="B159" s="3"/>
      <c r="C159" s="26"/>
      <c r="D159" s="14" t="s">
        <v>73</v>
      </c>
      <c r="E159" s="65"/>
    </row>
    <row r="160" spans="1:5" ht="12.75">
      <c r="A160" s="3"/>
      <c r="B160" s="3"/>
      <c r="C160" s="26" t="s">
        <v>124</v>
      </c>
      <c r="D160" s="14" t="s">
        <v>125</v>
      </c>
      <c r="E160" s="65">
        <v>303</v>
      </c>
    </row>
    <row r="161" spans="1:5" ht="12.75">
      <c r="A161" s="3"/>
      <c r="B161" s="3"/>
      <c r="C161" s="26"/>
      <c r="D161" s="14" t="s">
        <v>171</v>
      </c>
      <c r="E161" s="65"/>
    </row>
    <row r="162" spans="1:5" ht="12.75">
      <c r="A162" s="17"/>
      <c r="B162" s="17"/>
      <c r="C162" s="31"/>
      <c r="D162" s="35" t="s">
        <v>126</v>
      </c>
      <c r="E162" s="66"/>
    </row>
    <row r="163" spans="1:5" ht="12.75">
      <c r="A163" s="3">
        <v>855</v>
      </c>
      <c r="B163" s="3"/>
      <c r="C163" s="26"/>
      <c r="D163" s="14" t="s">
        <v>241</v>
      </c>
      <c r="E163" s="65">
        <f>E164+E179+I189+E204+E212+E200+E196</f>
        <v>29746496.2</v>
      </c>
    </row>
    <row r="164" spans="1:5" ht="12.75">
      <c r="A164" s="3"/>
      <c r="B164" s="5">
        <v>85501</v>
      </c>
      <c r="C164" s="26"/>
      <c r="D164" s="85" t="s">
        <v>234</v>
      </c>
      <c r="E164" s="65">
        <f>SUM(E165:E174)</f>
        <v>22187320</v>
      </c>
    </row>
    <row r="165" spans="1:5" ht="12.75">
      <c r="A165" s="3"/>
      <c r="C165" s="27" t="s">
        <v>170</v>
      </c>
      <c r="D165" s="11" t="s">
        <v>227</v>
      </c>
      <c r="E165" s="65">
        <v>2100</v>
      </c>
    </row>
    <row r="166" spans="1:5" ht="12.75">
      <c r="A166" s="3"/>
      <c r="D166" s="11" t="s">
        <v>226</v>
      </c>
      <c r="E166" s="65"/>
    </row>
    <row r="167" spans="1:5" ht="12.75">
      <c r="A167" s="3"/>
      <c r="D167" s="11" t="s">
        <v>175</v>
      </c>
      <c r="E167" s="65"/>
    </row>
    <row r="168" spans="1:5" ht="12.75">
      <c r="A168" s="3"/>
      <c r="D168" s="11" t="s">
        <v>176</v>
      </c>
      <c r="E168" s="65"/>
    </row>
    <row r="169" spans="1:5" ht="12.75">
      <c r="A169" s="3"/>
      <c r="B169" s="3"/>
      <c r="C169" s="26" t="s">
        <v>235</v>
      </c>
      <c r="D169" s="85" t="s">
        <v>236</v>
      </c>
      <c r="E169" s="65">
        <v>22155320</v>
      </c>
    </row>
    <row r="170" spans="1:5" ht="12.75">
      <c r="A170" s="3"/>
      <c r="B170" s="3"/>
      <c r="C170" s="84"/>
      <c r="D170" s="85" t="s">
        <v>237</v>
      </c>
      <c r="E170" s="65"/>
    </row>
    <row r="171" spans="1:5" ht="12.75">
      <c r="A171" s="3"/>
      <c r="B171" s="3"/>
      <c r="C171" s="84"/>
      <c r="D171" s="85" t="s">
        <v>238</v>
      </c>
      <c r="E171" s="65"/>
    </row>
    <row r="172" spans="1:5" ht="12.75">
      <c r="A172" s="3"/>
      <c r="B172" s="3"/>
      <c r="C172" s="84"/>
      <c r="D172" s="85" t="s">
        <v>240</v>
      </c>
      <c r="E172" s="65"/>
    </row>
    <row r="173" spans="1:5" ht="12.75">
      <c r="A173" s="3"/>
      <c r="B173" s="3"/>
      <c r="C173" s="26"/>
      <c r="D173" s="14" t="s">
        <v>239</v>
      </c>
      <c r="E173" s="65"/>
    </row>
    <row r="174" spans="1:5" ht="12.75">
      <c r="A174" s="3"/>
      <c r="B174" s="3"/>
      <c r="C174" s="26" t="s">
        <v>172</v>
      </c>
      <c r="D174" s="14" t="s">
        <v>177</v>
      </c>
      <c r="E174" s="65">
        <v>29900</v>
      </c>
    </row>
    <row r="175" spans="1:5" ht="12.75">
      <c r="A175" s="3"/>
      <c r="B175" s="3"/>
      <c r="C175" s="26"/>
      <c r="D175" s="14" t="s">
        <v>178</v>
      </c>
      <c r="E175" s="65"/>
    </row>
    <row r="176" spans="1:5" ht="12.75">
      <c r="A176" s="3"/>
      <c r="B176" s="3"/>
      <c r="C176" s="26"/>
      <c r="D176" s="14" t="s">
        <v>179</v>
      </c>
      <c r="E176" s="65"/>
    </row>
    <row r="177" spans="1:5" ht="12.75">
      <c r="A177" s="3"/>
      <c r="B177" s="3"/>
      <c r="C177" s="26"/>
      <c r="D177" s="14" t="s">
        <v>180</v>
      </c>
      <c r="E177" s="65"/>
    </row>
    <row r="178" spans="1:5" ht="12.75">
      <c r="A178" s="3"/>
      <c r="B178" s="3"/>
      <c r="C178" s="26"/>
      <c r="D178" s="14" t="s">
        <v>181</v>
      </c>
      <c r="E178" s="65"/>
    </row>
    <row r="179" spans="1:5" ht="12.75">
      <c r="A179" s="3"/>
      <c r="B179" s="3">
        <v>85502</v>
      </c>
      <c r="C179" s="26"/>
      <c r="D179" s="11" t="s">
        <v>161</v>
      </c>
      <c r="E179" s="65">
        <f>SUM(E182:E192)</f>
        <v>7413590</v>
      </c>
    </row>
    <row r="180" spans="1:5" ht="12.75">
      <c r="A180" s="3"/>
      <c r="B180" s="3"/>
      <c r="C180" s="26"/>
      <c r="D180" s="11" t="s">
        <v>162</v>
      </c>
      <c r="E180" s="65"/>
    </row>
    <row r="181" spans="1:5" ht="12.75">
      <c r="A181" s="3"/>
      <c r="B181" s="3"/>
      <c r="C181" s="26"/>
      <c r="D181" s="11" t="s">
        <v>163</v>
      </c>
      <c r="E181" s="65"/>
    </row>
    <row r="182" spans="1:5" ht="12.75">
      <c r="A182" s="3"/>
      <c r="B182" s="3"/>
      <c r="C182" s="27" t="s">
        <v>170</v>
      </c>
      <c r="D182" s="11" t="s">
        <v>227</v>
      </c>
      <c r="E182" s="65">
        <v>15000</v>
      </c>
    </row>
    <row r="183" spans="1:5" ht="12.75">
      <c r="A183" s="3"/>
      <c r="B183" s="3"/>
      <c r="D183" s="11" t="s">
        <v>226</v>
      </c>
      <c r="E183" s="65"/>
    </row>
    <row r="184" spans="1:5" ht="12.75">
      <c r="A184" s="3"/>
      <c r="B184" s="3"/>
      <c r="D184" s="11" t="s">
        <v>175</v>
      </c>
      <c r="E184" s="65"/>
    </row>
    <row r="185" spans="1:5" ht="12.75">
      <c r="A185" s="3"/>
      <c r="B185" s="3"/>
      <c r="D185" s="11" t="s">
        <v>176</v>
      </c>
      <c r="E185" s="65"/>
    </row>
    <row r="186" spans="1:5" ht="12.75">
      <c r="A186" s="3"/>
      <c r="B186" s="3"/>
      <c r="C186" s="27" t="s">
        <v>118</v>
      </c>
      <c r="D186" s="11" t="s">
        <v>71</v>
      </c>
      <c r="E186" s="65">
        <v>7270590</v>
      </c>
    </row>
    <row r="187" spans="1:5" ht="12.75">
      <c r="A187" s="3"/>
      <c r="B187" s="3"/>
      <c r="D187" s="11" t="s">
        <v>72</v>
      </c>
      <c r="E187" s="65"/>
    </row>
    <row r="188" spans="1:5" ht="12.75">
      <c r="A188" s="3"/>
      <c r="B188" s="3"/>
      <c r="D188" s="11" t="s">
        <v>73</v>
      </c>
      <c r="E188" s="65"/>
    </row>
    <row r="189" spans="1:5" ht="12.75">
      <c r="A189" s="3"/>
      <c r="B189" s="3"/>
      <c r="C189" s="26" t="s">
        <v>124</v>
      </c>
      <c r="D189" s="14" t="s">
        <v>125</v>
      </c>
      <c r="E189" s="65"/>
    </row>
    <row r="190" spans="1:5" ht="12.75">
      <c r="A190" s="3"/>
      <c r="B190" s="3"/>
      <c r="C190" s="26"/>
      <c r="D190" s="14" t="s">
        <v>171</v>
      </c>
      <c r="E190" s="65">
        <v>80000</v>
      </c>
    </row>
    <row r="191" spans="1:5" ht="12.75">
      <c r="A191" s="3"/>
      <c r="B191" s="3"/>
      <c r="C191" s="26"/>
      <c r="D191" s="14" t="s">
        <v>126</v>
      </c>
      <c r="E191" s="65"/>
    </row>
    <row r="192" spans="1:5" ht="12.75">
      <c r="A192" s="3"/>
      <c r="B192" s="3"/>
      <c r="C192" s="26" t="s">
        <v>172</v>
      </c>
      <c r="D192" s="14" t="s">
        <v>177</v>
      </c>
      <c r="E192" s="65">
        <v>48000</v>
      </c>
    </row>
    <row r="193" spans="1:5" ht="12.75">
      <c r="A193" s="3"/>
      <c r="B193" s="3"/>
      <c r="C193" s="26"/>
      <c r="D193" s="14" t="s">
        <v>178</v>
      </c>
      <c r="E193" s="65"/>
    </row>
    <row r="194" spans="1:5" ht="12.75">
      <c r="A194" s="3"/>
      <c r="B194" s="3"/>
      <c r="C194" s="26"/>
      <c r="D194" s="14" t="s">
        <v>266</v>
      </c>
      <c r="E194" s="65"/>
    </row>
    <row r="195" spans="1:5" ht="12.75">
      <c r="A195" s="3"/>
      <c r="B195" s="3"/>
      <c r="C195" s="26"/>
      <c r="D195" s="14" t="s">
        <v>260</v>
      </c>
      <c r="E195" s="65"/>
    </row>
    <row r="196" spans="1:5" ht="12.75">
      <c r="A196" s="3"/>
      <c r="B196" s="3">
        <v>85503</v>
      </c>
      <c r="C196" s="26"/>
      <c r="D196" s="14" t="s">
        <v>244</v>
      </c>
      <c r="E196" s="65">
        <f>E197</f>
        <v>394.2</v>
      </c>
    </row>
    <row r="197" spans="1:5" ht="12.75">
      <c r="A197" s="3"/>
      <c r="B197" s="3"/>
      <c r="C197" s="27" t="s">
        <v>118</v>
      </c>
      <c r="D197" s="11" t="s">
        <v>71</v>
      </c>
      <c r="E197" s="65">
        <v>394.2</v>
      </c>
    </row>
    <row r="198" spans="1:5" ht="12.75">
      <c r="A198" s="3"/>
      <c r="B198" s="3"/>
      <c r="D198" s="11" t="s">
        <v>72</v>
      </c>
      <c r="E198" s="65"/>
    </row>
    <row r="199" spans="1:5" ht="12.75">
      <c r="A199" s="3"/>
      <c r="B199" s="3"/>
      <c r="D199" s="11" t="s">
        <v>73</v>
      </c>
      <c r="E199" s="65"/>
    </row>
    <row r="200" spans="1:5" ht="12.75">
      <c r="A200" s="3"/>
      <c r="B200" s="3">
        <v>85504</v>
      </c>
      <c r="C200" s="26"/>
      <c r="D200" s="14" t="s">
        <v>200</v>
      </c>
      <c r="E200" s="65">
        <f>E201</f>
        <v>1860</v>
      </c>
    </row>
    <row r="201" spans="1:5" ht="12.75">
      <c r="A201" s="3"/>
      <c r="B201" s="3"/>
      <c r="C201" s="27" t="s">
        <v>118</v>
      </c>
      <c r="D201" s="11" t="s">
        <v>71</v>
      </c>
      <c r="E201" s="65">
        <v>1860</v>
      </c>
    </row>
    <row r="202" spans="1:5" ht="12.75">
      <c r="A202" s="3"/>
      <c r="B202" s="3"/>
      <c r="D202" s="11" t="s">
        <v>72</v>
      </c>
      <c r="E202" s="65"/>
    </row>
    <row r="203" spans="1:5" ht="12.75">
      <c r="A203" s="3"/>
      <c r="B203" s="3"/>
      <c r="D203" s="11" t="s">
        <v>73</v>
      </c>
      <c r="E203" s="65"/>
    </row>
    <row r="204" spans="1:5" ht="12.75">
      <c r="A204" s="3"/>
      <c r="B204" s="3">
        <v>85513</v>
      </c>
      <c r="C204" s="26"/>
      <c r="D204" s="14" t="s">
        <v>261</v>
      </c>
      <c r="E204" s="65">
        <f>E209</f>
        <v>43332</v>
      </c>
    </row>
    <row r="205" spans="1:5" ht="12.75">
      <c r="A205" s="3"/>
      <c r="B205" s="3"/>
      <c r="C205" s="26"/>
      <c r="D205" s="14" t="s">
        <v>262</v>
      </c>
      <c r="E205" s="65"/>
    </row>
    <row r="206" spans="1:5" ht="12.75">
      <c r="A206" s="3"/>
      <c r="B206" s="3"/>
      <c r="C206" s="26"/>
      <c r="D206" s="14" t="s">
        <v>263</v>
      </c>
      <c r="E206" s="65"/>
    </row>
    <row r="207" spans="1:5" ht="12.75">
      <c r="A207" s="3"/>
      <c r="B207" s="3"/>
      <c r="C207" s="26"/>
      <c r="D207" s="14" t="s">
        <v>264</v>
      </c>
      <c r="E207" s="65"/>
    </row>
    <row r="208" spans="1:5" ht="12.75">
      <c r="A208" s="3"/>
      <c r="B208" s="3"/>
      <c r="C208" s="26"/>
      <c r="D208" s="14" t="s">
        <v>265</v>
      </c>
      <c r="E208" s="65"/>
    </row>
    <row r="209" spans="1:5" ht="12.75">
      <c r="A209" s="3"/>
      <c r="B209" s="3"/>
      <c r="C209" s="27" t="s">
        <v>118</v>
      </c>
      <c r="D209" s="11" t="s">
        <v>71</v>
      </c>
      <c r="E209" s="65">
        <v>43332</v>
      </c>
    </row>
    <row r="210" spans="1:5" ht="12.75">
      <c r="A210" s="3"/>
      <c r="B210" s="3"/>
      <c r="C210" s="26"/>
      <c r="D210" s="14" t="s">
        <v>72</v>
      </c>
      <c r="E210" s="65"/>
    </row>
    <row r="211" spans="1:5" ht="12.75">
      <c r="A211" s="3"/>
      <c r="B211" s="3"/>
      <c r="C211" s="26"/>
      <c r="D211" s="14" t="s">
        <v>73</v>
      </c>
      <c r="E211" s="65"/>
    </row>
    <row r="212" spans="1:5" ht="12.75">
      <c r="A212" s="3"/>
      <c r="B212" s="3">
        <v>85516</v>
      </c>
      <c r="C212" s="26"/>
      <c r="D212" s="14" t="s">
        <v>280</v>
      </c>
      <c r="E212" s="65">
        <f>E213</f>
        <v>100000</v>
      </c>
    </row>
    <row r="213" spans="1:5" ht="12.75">
      <c r="A213" s="3"/>
      <c r="B213" s="3"/>
      <c r="C213" s="26" t="s">
        <v>192</v>
      </c>
      <c r="D213" s="14" t="s">
        <v>193</v>
      </c>
      <c r="E213" s="65">
        <v>100000</v>
      </c>
    </row>
    <row r="214" spans="1:5" ht="12.75">
      <c r="A214" s="3"/>
      <c r="B214" s="3"/>
      <c r="C214" s="26"/>
      <c r="D214" s="14" t="s">
        <v>194</v>
      </c>
      <c r="E214" s="65"/>
    </row>
    <row r="215" spans="1:5" ht="12.75">
      <c r="A215" s="17"/>
      <c r="B215" s="17"/>
      <c r="C215" s="31"/>
      <c r="D215" s="35" t="s">
        <v>195</v>
      </c>
      <c r="E215" s="66"/>
    </row>
    <row r="216" spans="1:5" ht="12.75">
      <c r="A216" s="3">
        <v>900</v>
      </c>
      <c r="B216" s="3"/>
      <c r="C216" s="26"/>
      <c r="D216" s="14" t="s">
        <v>173</v>
      </c>
      <c r="E216" s="65">
        <f>E233+E217+E222</f>
        <v>16413582</v>
      </c>
    </row>
    <row r="217" spans="1:5" ht="12.75">
      <c r="A217" s="3"/>
      <c r="B217" s="3">
        <v>90002</v>
      </c>
      <c r="C217" s="26"/>
      <c r="D217" s="14" t="s">
        <v>228</v>
      </c>
      <c r="E217" s="65">
        <f>SUM(E218:E220)</f>
        <v>6804000</v>
      </c>
    </row>
    <row r="218" spans="1:5" ht="12.75">
      <c r="A218" s="3"/>
      <c r="B218" s="3"/>
      <c r="C218" s="33" t="s">
        <v>133</v>
      </c>
      <c r="D218" s="41" t="s">
        <v>157</v>
      </c>
      <c r="E218" s="65">
        <v>6800000</v>
      </c>
    </row>
    <row r="219" spans="1:5" ht="12.75">
      <c r="A219" s="3"/>
      <c r="B219" s="3"/>
      <c r="C219" s="26"/>
      <c r="D219" s="14" t="s">
        <v>158</v>
      </c>
      <c r="E219" s="65"/>
    </row>
    <row r="220" spans="1:5" ht="12.75">
      <c r="A220" s="3"/>
      <c r="B220" s="3"/>
      <c r="C220" s="26" t="s">
        <v>251</v>
      </c>
      <c r="D220" s="14" t="s">
        <v>252</v>
      </c>
      <c r="E220" s="65">
        <v>4000</v>
      </c>
    </row>
    <row r="221" spans="1:5" ht="12.75">
      <c r="A221" s="3"/>
      <c r="B221" s="3"/>
      <c r="C221" s="26"/>
      <c r="D221" s="14" t="s">
        <v>253</v>
      </c>
      <c r="E221" s="65"/>
    </row>
    <row r="222" spans="1:5" ht="12.75">
      <c r="A222" s="3"/>
      <c r="B222" s="3">
        <v>90004</v>
      </c>
      <c r="C222" s="26"/>
      <c r="D222" s="54" t="s">
        <v>51</v>
      </c>
      <c r="E222" s="65">
        <f>SUM(E223:E228)</f>
        <v>9529582</v>
      </c>
    </row>
    <row r="223" spans="1:5" ht="12.75">
      <c r="A223" s="3"/>
      <c r="B223" s="3"/>
      <c r="C223" s="26" t="s">
        <v>281</v>
      </c>
      <c r="D223" s="14" t="s">
        <v>282</v>
      </c>
      <c r="E223" s="65">
        <v>8408454</v>
      </c>
    </row>
    <row r="224" spans="1:5" ht="12.75">
      <c r="A224" s="3"/>
      <c r="B224" s="3"/>
      <c r="C224" s="26"/>
      <c r="D224" s="14" t="s">
        <v>283</v>
      </c>
      <c r="E224" s="65"/>
    </row>
    <row r="225" spans="1:5" ht="12.75">
      <c r="A225" s="3"/>
      <c r="B225" s="3"/>
      <c r="C225" s="26"/>
      <c r="D225" s="14" t="s">
        <v>284</v>
      </c>
      <c r="E225" s="65"/>
    </row>
    <row r="226" spans="1:5" ht="12.75">
      <c r="A226" s="3"/>
      <c r="B226" s="3"/>
      <c r="C226" s="26"/>
      <c r="D226" s="14" t="s">
        <v>285</v>
      </c>
      <c r="E226" s="65"/>
    </row>
    <row r="227" spans="1:5" ht="12.75">
      <c r="A227" s="3"/>
      <c r="B227" s="3"/>
      <c r="C227" s="26"/>
      <c r="D227" s="14" t="s">
        <v>140</v>
      </c>
      <c r="E227" s="65"/>
    </row>
    <row r="228" spans="1:5" ht="12.75">
      <c r="A228" s="3"/>
      <c r="B228" s="3"/>
      <c r="C228" s="26" t="s">
        <v>286</v>
      </c>
      <c r="D228" s="14" t="s">
        <v>282</v>
      </c>
      <c r="E228" s="65">
        <v>1121128</v>
      </c>
    </row>
    <row r="229" spans="1:5" ht="12.75">
      <c r="A229" s="3"/>
      <c r="B229" s="3"/>
      <c r="C229" s="26"/>
      <c r="D229" s="14" t="s">
        <v>283</v>
      </c>
      <c r="E229" s="65"/>
    </row>
    <row r="230" spans="1:5" ht="12.75">
      <c r="A230" s="3"/>
      <c r="B230" s="3"/>
      <c r="C230" s="26"/>
      <c r="D230" s="14" t="s">
        <v>284</v>
      </c>
      <c r="E230" s="65"/>
    </row>
    <row r="231" spans="1:5" ht="12.75">
      <c r="A231" s="3"/>
      <c r="B231" s="3"/>
      <c r="C231" s="26"/>
      <c r="D231" s="14" t="s">
        <v>285</v>
      </c>
      <c r="E231" s="65"/>
    </row>
    <row r="232" spans="1:5" ht="12.75">
      <c r="A232" s="3"/>
      <c r="B232" s="3"/>
      <c r="C232" s="26"/>
      <c r="D232" s="14" t="s">
        <v>140</v>
      </c>
      <c r="E232" s="65"/>
    </row>
    <row r="233" spans="1:5" ht="12.75">
      <c r="A233" s="3"/>
      <c r="B233" s="3">
        <v>90019</v>
      </c>
      <c r="C233" s="26"/>
      <c r="D233" s="14" t="s">
        <v>184</v>
      </c>
      <c r="E233" s="65">
        <f>SUM(E235:E235)</f>
        <v>80000</v>
      </c>
    </row>
    <row r="234" spans="1:5" ht="12.75">
      <c r="A234" s="3"/>
      <c r="B234" s="3"/>
      <c r="C234" s="26"/>
      <c r="D234" s="14" t="s">
        <v>185</v>
      </c>
      <c r="E234" s="65"/>
    </row>
    <row r="235" spans="1:5" ht="12.75">
      <c r="A235" s="17"/>
      <c r="B235" s="17"/>
      <c r="C235" s="31" t="s">
        <v>155</v>
      </c>
      <c r="D235" s="35" t="s">
        <v>156</v>
      </c>
      <c r="E235" s="66">
        <v>80000</v>
      </c>
    </row>
    <row r="236" spans="1:5" ht="12.75">
      <c r="A236" s="3">
        <v>921</v>
      </c>
      <c r="B236" s="3"/>
      <c r="C236" s="26"/>
      <c r="D236" s="14" t="s">
        <v>287</v>
      </c>
      <c r="E236" s="65">
        <f>E237</f>
        <v>534319</v>
      </c>
    </row>
    <row r="237" spans="2:5" ht="12.75">
      <c r="B237" s="5">
        <v>92118</v>
      </c>
      <c r="D237" s="11" t="s">
        <v>10</v>
      </c>
      <c r="E237" s="64">
        <f>E238</f>
        <v>534319</v>
      </c>
    </row>
    <row r="238" spans="3:5" ht="12.75">
      <c r="C238" s="26" t="s">
        <v>281</v>
      </c>
      <c r="D238" s="14" t="s">
        <v>282</v>
      </c>
      <c r="E238" s="64">
        <v>534319</v>
      </c>
    </row>
    <row r="239" spans="3:4" ht="12.75">
      <c r="C239" s="26"/>
      <c r="D239" s="14" t="s">
        <v>283</v>
      </c>
    </row>
    <row r="240" spans="3:4" ht="12.75">
      <c r="C240" s="26"/>
      <c r="D240" s="14" t="s">
        <v>284</v>
      </c>
    </row>
    <row r="241" spans="3:4" ht="12.75">
      <c r="C241" s="26"/>
      <c r="D241" s="14" t="s">
        <v>285</v>
      </c>
    </row>
    <row r="242" spans="3:4" ht="13.5" customHeight="1">
      <c r="C242" s="26"/>
      <c r="D242" s="14" t="s">
        <v>140</v>
      </c>
    </row>
    <row r="243" spans="3:4" ht="13.5" customHeight="1">
      <c r="C243" s="26"/>
      <c r="D243" s="14"/>
    </row>
    <row r="244" spans="3:4" ht="13.5" customHeight="1">
      <c r="C244" s="26"/>
      <c r="D244" s="14"/>
    </row>
    <row r="245" spans="3:4" ht="13.5" customHeight="1">
      <c r="C245" s="26"/>
      <c r="D245" s="14"/>
    </row>
    <row r="246" spans="3:4" ht="13.5" customHeight="1">
      <c r="C246" s="26"/>
      <c r="D246" s="14"/>
    </row>
    <row r="247" spans="3:4" ht="13.5" customHeight="1">
      <c r="C247" s="26"/>
      <c r="D247" s="14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118"/>
  <sheetViews>
    <sheetView tabSelected="1" zoomScalePageLayoutView="0" workbookViewId="0" topLeftCell="A65">
      <selection activeCell="L85" sqref="L85"/>
    </sheetView>
  </sheetViews>
  <sheetFormatPr defaultColWidth="9.00390625" defaultRowHeight="12.75"/>
  <cols>
    <col min="1" max="1" width="4.25390625" style="30" customWidth="1"/>
    <col min="2" max="2" width="6.375" style="30" customWidth="1"/>
    <col min="3" max="3" width="6.00390625" style="5" customWidth="1"/>
    <col min="4" max="4" width="48.375" style="0" customWidth="1"/>
    <col min="5" max="5" width="21.875" style="74" customWidth="1"/>
  </cols>
  <sheetData>
    <row r="2" spans="1:4" ht="12.75">
      <c r="A2" s="16"/>
      <c r="B2" s="16"/>
      <c r="C2" s="3"/>
      <c r="D2" s="14"/>
    </row>
    <row r="3" spans="1:10" ht="12.75">
      <c r="A3" s="28"/>
      <c r="B3" s="29"/>
      <c r="C3" s="19"/>
      <c r="D3" s="15" t="s">
        <v>11</v>
      </c>
      <c r="E3" s="73" t="s">
        <v>153</v>
      </c>
      <c r="F3" s="3"/>
      <c r="G3" s="3"/>
      <c r="H3" s="3"/>
      <c r="I3" s="13"/>
      <c r="J3" s="8"/>
    </row>
    <row r="4" spans="1:10" ht="12.75">
      <c r="A4" s="20"/>
      <c r="B4" s="26"/>
      <c r="C4" s="3"/>
      <c r="D4" s="13" t="s">
        <v>17</v>
      </c>
      <c r="E4" s="74" t="s">
        <v>299</v>
      </c>
      <c r="F4" s="3"/>
      <c r="G4" s="3"/>
      <c r="H4" s="3"/>
      <c r="I4" s="13"/>
      <c r="J4" s="8"/>
    </row>
    <row r="5" spans="1:10" ht="12.75">
      <c r="A5" s="20"/>
      <c r="B5" s="26"/>
      <c r="C5" s="3"/>
      <c r="D5" s="13"/>
      <c r="E5" s="74" t="s">
        <v>95</v>
      </c>
      <c r="F5" s="3"/>
      <c r="G5" s="3"/>
      <c r="H5" s="3"/>
      <c r="I5" s="13"/>
      <c r="J5" s="8"/>
    </row>
    <row r="6" spans="1:10" ht="12.75">
      <c r="A6" s="20"/>
      <c r="B6" s="26"/>
      <c r="C6" s="3"/>
      <c r="D6" s="13"/>
      <c r="E6" s="74" t="s">
        <v>300</v>
      </c>
      <c r="F6" s="3"/>
      <c r="G6" s="3"/>
      <c r="H6" s="3"/>
      <c r="I6" s="13"/>
      <c r="J6" s="8"/>
    </row>
    <row r="7" spans="1:10" ht="12.75">
      <c r="A7" s="23" t="s">
        <v>12</v>
      </c>
      <c r="B7" s="24" t="s">
        <v>13</v>
      </c>
      <c r="C7" s="1"/>
      <c r="D7" s="1" t="s">
        <v>14</v>
      </c>
      <c r="E7" s="75" t="s">
        <v>272</v>
      </c>
      <c r="F7" s="3"/>
      <c r="G7" s="3"/>
      <c r="H7" s="3"/>
      <c r="I7" s="3"/>
      <c r="J7" s="9"/>
    </row>
    <row r="8" spans="1:10" ht="12.75">
      <c r="A8" s="21" t="s">
        <v>34</v>
      </c>
      <c r="B8" s="25"/>
      <c r="C8" s="12"/>
      <c r="D8" s="32" t="s">
        <v>43</v>
      </c>
      <c r="E8" s="76">
        <f>SUM(+E9+E16+E40)</f>
        <v>8605221.2</v>
      </c>
      <c r="F8" s="13"/>
      <c r="G8" s="13"/>
      <c r="H8" s="13"/>
      <c r="I8" s="13"/>
      <c r="J8" s="8"/>
    </row>
    <row r="9" spans="1:10" ht="12.75">
      <c r="A9" s="20"/>
      <c r="B9" s="26" t="s">
        <v>36</v>
      </c>
      <c r="C9" s="3"/>
      <c r="D9" s="13" t="s">
        <v>149</v>
      </c>
      <c r="E9" s="74">
        <f>SUM(E10:E15)</f>
        <v>413800</v>
      </c>
      <c r="F9" s="13"/>
      <c r="G9" s="13"/>
      <c r="H9" s="13"/>
      <c r="I9" s="13"/>
      <c r="J9" s="8"/>
    </row>
    <row r="10" spans="1:10" ht="12.75">
      <c r="A10" s="20"/>
      <c r="B10" s="26"/>
      <c r="C10" s="3">
        <v>3030</v>
      </c>
      <c r="D10" s="13" t="s">
        <v>30</v>
      </c>
      <c r="E10" s="74">
        <v>390000</v>
      </c>
      <c r="F10" s="13"/>
      <c r="G10" s="13"/>
      <c r="H10" s="13"/>
      <c r="I10" s="13"/>
      <c r="J10" s="8"/>
    </row>
    <row r="11" spans="1:10" ht="12.75">
      <c r="A11" s="20"/>
      <c r="B11" s="26"/>
      <c r="C11" s="3">
        <v>4210</v>
      </c>
      <c r="D11" s="13" t="s">
        <v>22</v>
      </c>
      <c r="E11" s="74">
        <v>5000</v>
      </c>
      <c r="F11" s="13"/>
      <c r="G11" s="13"/>
      <c r="H11" s="13"/>
      <c r="I11" s="13"/>
      <c r="J11" s="8"/>
    </row>
    <row r="12" spans="1:10" ht="12.75">
      <c r="A12" s="20"/>
      <c r="B12" s="26"/>
      <c r="C12" s="3">
        <v>4220</v>
      </c>
      <c r="D12" s="38" t="s">
        <v>29</v>
      </c>
      <c r="E12" s="74">
        <v>1000</v>
      </c>
      <c r="F12" s="13"/>
      <c r="G12" s="13"/>
      <c r="H12" s="13"/>
      <c r="I12" s="13"/>
      <c r="J12" s="8"/>
    </row>
    <row r="13" spans="1:10" ht="12.75">
      <c r="A13" s="20"/>
      <c r="B13" s="26"/>
      <c r="C13" s="5">
        <v>4270</v>
      </c>
      <c r="D13" t="s">
        <v>24</v>
      </c>
      <c r="E13" s="74">
        <v>2000</v>
      </c>
      <c r="F13" s="13"/>
      <c r="G13" s="13"/>
      <c r="H13" s="13"/>
      <c r="I13" s="13"/>
      <c r="J13" s="8"/>
    </row>
    <row r="14" spans="1:10" ht="12.75">
      <c r="A14" s="20"/>
      <c r="B14" s="26"/>
      <c r="C14" s="3">
        <v>4300</v>
      </c>
      <c r="D14" s="13" t="s">
        <v>25</v>
      </c>
      <c r="E14" s="74">
        <v>15000</v>
      </c>
      <c r="F14" s="13"/>
      <c r="G14" s="13"/>
      <c r="H14" s="13"/>
      <c r="I14" s="13"/>
      <c r="J14" s="8"/>
    </row>
    <row r="15" spans="1:10" ht="12.75">
      <c r="A15" s="20"/>
      <c r="B15" s="26"/>
      <c r="C15" s="5">
        <v>4360</v>
      </c>
      <c r="D15" t="s">
        <v>182</v>
      </c>
      <c r="E15" s="74">
        <v>800</v>
      </c>
      <c r="F15" s="13"/>
      <c r="G15" s="13"/>
      <c r="H15" s="13"/>
      <c r="I15" s="13"/>
      <c r="J15" s="8"/>
    </row>
    <row r="16" spans="1:10" ht="12.75">
      <c r="A16" s="20"/>
      <c r="B16" s="26" t="s">
        <v>37</v>
      </c>
      <c r="C16" s="3"/>
      <c r="D16" s="13" t="s">
        <v>38</v>
      </c>
      <c r="E16" s="74">
        <f>SUM(E17:E39)</f>
        <v>8156321.2</v>
      </c>
      <c r="F16" s="13"/>
      <c r="G16" s="13"/>
      <c r="H16" s="13"/>
      <c r="I16" s="13"/>
      <c r="J16" s="8"/>
    </row>
    <row r="17" spans="1:10" ht="12.75">
      <c r="A17" s="20"/>
      <c r="B17" s="26"/>
      <c r="C17" s="5">
        <v>3020</v>
      </c>
      <c r="D17" t="s">
        <v>243</v>
      </c>
      <c r="E17" s="74">
        <v>110000</v>
      </c>
      <c r="F17" s="13"/>
      <c r="G17" s="13"/>
      <c r="H17" s="13"/>
      <c r="I17" s="13"/>
      <c r="J17" s="8"/>
    </row>
    <row r="18" spans="1:10" ht="12.75">
      <c r="A18" s="20"/>
      <c r="B18" s="26"/>
      <c r="C18" s="5">
        <v>4010</v>
      </c>
      <c r="D18" t="s">
        <v>19</v>
      </c>
      <c r="E18" s="74">
        <v>5170000</v>
      </c>
      <c r="F18" s="13"/>
      <c r="G18" s="13"/>
      <c r="H18" s="13"/>
      <c r="I18" s="13"/>
      <c r="J18" s="8"/>
    </row>
    <row r="19" spans="1:10" ht="12.75">
      <c r="A19" s="20"/>
      <c r="B19" s="26"/>
      <c r="C19" s="5">
        <v>4040</v>
      </c>
      <c r="D19" t="s">
        <v>20</v>
      </c>
      <c r="E19" s="74">
        <v>407217</v>
      </c>
      <c r="F19" s="13"/>
      <c r="G19" s="13"/>
      <c r="H19" s="13"/>
      <c r="I19" s="13"/>
      <c r="J19" s="8"/>
    </row>
    <row r="20" spans="1:10" ht="12.75">
      <c r="A20" s="20"/>
      <c r="B20" s="26"/>
      <c r="C20" s="5">
        <v>4110</v>
      </c>
      <c r="D20" t="s">
        <v>21</v>
      </c>
      <c r="E20" s="74">
        <v>890000</v>
      </c>
      <c r="F20" s="13"/>
      <c r="G20" s="13"/>
      <c r="H20" s="13"/>
      <c r="I20" s="13"/>
      <c r="J20" s="8"/>
    </row>
    <row r="21" spans="1:10" ht="12.75">
      <c r="A21" s="20"/>
      <c r="B21" s="26"/>
      <c r="C21" s="5">
        <v>4120</v>
      </c>
      <c r="D21" t="s">
        <v>288</v>
      </c>
      <c r="E21" s="74">
        <v>128651</v>
      </c>
      <c r="F21" s="13"/>
      <c r="G21" s="13"/>
      <c r="H21" s="13"/>
      <c r="I21" s="13"/>
      <c r="J21" s="8"/>
    </row>
    <row r="22" spans="1:10" ht="12.75">
      <c r="A22" s="20"/>
      <c r="B22" s="26"/>
      <c r="C22" s="3">
        <v>4170</v>
      </c>
      <c r="D22" s="13" t="s">
        <v>136</v>
      </c>
      <c r="E22" s="74">
        <v>120000</v>
      </c>
      <c r="F22" s="13"/>
      <c r="G22" s="13"/>
      <c r="H22" s="13"/>
      <c r="I22" s="13"/>
      <c r="J22" s="8"/>
    </row>
    <row r="23" spans="1:10" ht="12.75">
      <c r="A23" s="20"/>
      <c r="B23" s="26"/>
      <c r="C23" s="5">
        <v>4210</v>
      </c>
      <c r="D23" t="s">
        <v>22</v>
      </c>
      <c r="E23" s="74">
        <v>140000</v>
      </c>
      <c r="F23" s="13"/>
      <c r="G23" s="13"/>
      <c r="H23" s="13"/>
      <c r="I23" s="13"/>
      <c r="J23" s="8"/>
    </row>
    <row r="24" spans="1:10" ht="12.75">
      <c r="A24" s="20"/>
      <c r="B24" s="26"/>
      <c r="C24" s="3">
        <v>4220</v>
      </c>
      <c r="D24" s="38" t="s">
        <v>29</v>
      </c>
      <c r="E24" s="74">
        <v>6000</v>
      </c>
      <c r="F24" s="13"/>
      <c r="G24" s="13"/>
      <c r="H24" s="13"/>
      <c r="I24" s="13"/>
      <c r="J24" s="8"/>
    </row>
    <row r="25" spans="1:10" ht="12.75">
      <c r="A25" s="20"/>
      <c r="B25" s="26"/>
      <c r="C25" s="5">
        <v>4260</v>
      </c>
      <c r="D25" t="s">
        <v>23</v>
      </c>
      <c r="E25" s="74">
        <v>130000</v>
      </c>
      <c r="F25" s="13"/>
      <c r="G25" s="13"/>
      <c r="H25" s="13"/>
      <c r="I25" s="13"/>
      <c r="J25" s="8"/>
    </row>
    <row r="26" spans="1:10" ht="12.75">
      <c r="A26" s="22"/>
      <c r="B26" s="16"/>
      <c r="C26" s="5">
        <v>4270</v>
      </c>
      <c r="D26" t="s">
        <v>24</v>
      </c>
      <c r="E26" s="74">
        <v>70608.2</v>
      </c>
      <c r="F26" s="13"/>
      <c r="G26" s="13"/>
      <c r="H26" s="13"/>
      <c r="I26" s="13"/>
      <c r="J26" s="8"/>
    </row>
    <row r="27" spans="1:5" ht="12.75">
      <c r="A27" s="22"/>
      <c r="B27" s="16"/>
      <c r="C27" s="5">
        <v>4280</v>
      </c>
      <c r="D27" t="s">
        <v>144</v>
      </c>
      <c r="E27" s="74">
        <v>8000</v>
      </c>
    </row>
    <row r="28" spans="1:5" ht="12.75">
      <c r="A28" s="22"/>
      <c r="B28" s="26"/>
      <c r="C28" s="5">
        <v>4300</v>
      </c>
      <c r="D28" t="s">
        <v>25</v>
      </c>
      <c r="E28" s="74">
        <v>316000</v>
      </c>
    </row>
    <row r="29" spans="1:5" ht="12.75">
      <c r="A29" s="16"/>
      <c r="B29" s="26"/>
      <c r="C29" s="5">
        <v>4309</v>
      </c>
      <c r="D29" t="s">
        <v>25</v>
      </c>
      <c r="E29" s="74">
        <v>3600</v>
      </c>
    </row>
    <row r="30" spans="1:5" ht="12.75">
      <c r="A30" s="16"/>
      <c r="B30" s="26"/>
      <c r="C30" s="5">
        <v>4360</v>
      </c>
      <c r="D30" t="s">
        <v>182</v>
      </c>
      <c r="E30" s="74">
        <v>50000</v>
      </c>
    </row>
    <row r="31" spans="1:5" ht="12.75">
      <c r="A31" s="26"/>
      <c r="B31" s="26"/>
      <c r="C31" s="5">
        <v>4410</v>
      </c>
      <c r="D31" t="s">
        <v>26</v>
      </c>
      <c r="E31" s="74">
        <v>30000</v>
      </c>
    </row>
    <row r="32" spans="1:5" ht="12.75">
      <c r="A32" s="26"/>
      <c r="B32" s="26"/>
      <c r="C32" s="5">
        <v>4420</v>
      </c>
      <c r="D32" t="s">
        <v>39</v>
      </c>
      <c r="E32" s="74">
        <v>5000</v>
      </c>
    </row>
    <row r="33" spans="1:5" ht="12.75">
      <c r="A33" s="20"/>
      <c r="B33" s="26"/>
      <c r="C33" s="5">
        <v>4430</v>
      </c>
      <c r="D33" t="s">
        <v>27</v>
      </c>
      <c r="E33" s="74">
        <v>90000</v>
      </c>
    </row>
    <row r="34" spans="1:5" ht="12.75">
      <c r="A34" s="20"/>
      <c r="B34" s="26"/>
      <c r="C34" s="5">
        <v>4440</v>
      </c>
      <c r="D34" t="s">
        <v>40</v>
      </c>
      <c r="E34" s="74">
        <v>164845</v>
      </c>
    </row>
    <row r="35" spans="1:5" ht="12.75">
      <c r="A35" s="20"/>
      <c r="B35" s="26"/>
      <c r="C35" s="5">
        <v>4530</v>
      </c>
      <c r="D35" t="s">
        <v>150</v>
      </c>
      <c r="E35" s="74">
        <v>5000</v>
      </c>
    </row>
    <row r="36" spans="1:5" ht="12.75">
      <c r="A36" s="20"/>
      <c r="B36" s="26"/>
      <c r="C36" s="5">
        <v>4700</v>
      </c>
      <c r="D36" t="s">
        <v>233</v>
      </c>
      <c r="E36" s="74">
        <v>20000</v>
      </c>
    </row>
    <row r="37" spans="1:5" ht="12.75">
      <c r="A37" s="20"/>
      <c r="B37" s="26"/>
      <c r="C37" s="5">
        <v>4710</v>
      </c>
      <c r="D37" t="s">
        <v>275</v>
      </c>
      <c r="E37" s="74">
        <v>50000</v>
      </c>
    </row>
    <row r="38" spans="1:5" ht="12.75">
      <c r="A38" s="20"/>
      <c r="B38" s="26"/>
      <c r="C38" s="40">
        <v>6059</v>
      </c>
      <c r="D38" s="10" t="s">
        <v>143</v>
      </c>
      <c r="E38" s="74">
        <v>181400</v>
      </c>
    </row>
    <row r="39" spans="1:5" ht="12.75">
      <c r="A39" s="20"/>
      <c r="B39" s="26"/>
      <c r="C39" s="5">
        <v>6060</v>
      </c>
      <c r="D39" t="s">
        <v>41</v>
      </c>
      <c r="E39" s="74">
        <v>60000</v>
      </c>
    </row>
    <row r="40" spans="1:5" ht="12.75">
      <c r="A40" s="20"/>
      <c r="B40" s="26" t="s">
        <v>42</v>
      </c>
      <c r="D40" t="s">
        <v>1</v>
      </c>
      <c r="E40" s="74">
        <f>SUM(E41:E48)</f>
        <v>35100</v>
      </c>
    </row>
    <row r="41" spans="1:5" ht="12.75">
      <c r="A41" s="20"/>
      <c r="B41" s="26"/>
      <c r="C41" s="5">
        <v>2900</v>
      </c>
      <c r="D41" t="s">
        <v>255</v>
      </c>
      <c r="E41" s="74">
        <v>1000</v>
      </c>
    </row>
    <row r="42" spans="1:4" ht="12.75">
      <c r="A42" s="20"/>
      <c r="B42" s="26"/>
      <c r="D42" t="s">
        <v>256</v>
      </c>
    </row>
    <row r="43" spans="1:4" ht="12.75">
      <c r="A43" s="20"/>
      <c r="B43" s="26"/>
      <c r="D43" t="s">
        <v>257</v>
      </c>
    </row>
    <row r="44" spans="1:4" ht="12.75">
      <c r="A44" s="20"/>
      <c r="B44" s="26"/>
      <c r="D44" t="s">
        <v>258</v>
      </c>
    </row>
    <row r="45" spans="1:5" ht="12.75">
      <c r="A45" s="20"/>
      <c r="B45" s="26"/>
      <c r="C45" s="3">
        <v>3030</v>
      </c>
      <c r="D45" s="13" t="s">
        <v>30</v>
      </c>
      <c r="E45" s="74">
        <v>19100</v>
      </c>
    </row>
    <row r="46" spans="1:5" ht="12.75">
      <c r="A46" s="20"/>
      <c r="B46" s="26"/>
      <c r="C46" s="5">
        <v>4210</v>
      </c>
      <c r="D46" t="s">
        <v>22</v>
      </c>
      <c r="E46" s="74">
        <v>8000</v>
      </c>
    </row>
    <row r="47" spans="1:5" ht="12.75">
      <c r="A47" s="20"/>
      <c r="B47" s="26"/>
      <c r="C47" s="5">
        <v>4220</v>
      </c>
      <c r="D47" s="2" t="s">
        <v>29</v>
      </c>
      <c r="E47" s="74">
        <v>2000</v>
      </c>
    </row>
    <row r="48" spans="1:5" ht="12.75">
      <c r="A48" s="20"/>
      <c r="B48" s="26"/>
      <c r="C48" s="5">
        <v>4300</v>
      </c>
      <c r="D48" t="s">
        <v>80</v>
      </c>
      <c r="E48" s="74">
        <v>5000</v>
      </c>
    </row>
    <row r="49" spans="1:5" ht="12.75">
      <c r="A49" s="21" t="s">
        <v>34</v>
      </c>
      <c r="B49" s="25"/>
      <c r="C49" s="12"/>
      <c r="D49" s="32" t="s">
        <v>137</v>
      </c>
      <c r="E49" s="76">
        <f>E50+E57</f>
        <v>306843</v>
      </c>
    </row>
    <row r="50" spans="1:5" ht="12.75">
      <c r="A50" s="20"/>
      <c r="B50" s="26" t="s">
        <v>44</v>
      </c>
      <c r="C50" s="3"/>
      <c r="D50" s="13" t="s">
        <v>70</v>
      </c>
      <c r="E50" s="74">
        <f>SUM(E51:E56)</f>
        <v>276012</v>
      </c>
    </row>
    <row r="51" spans="1:5" ht="12.75">
      <c r="A51" s="20"/>
      <c r="B51" s="26"/>
      <c r="C51" s="5">
        <v>4010</v>
      </c>
      <c r="D51" t="s">
        <v>19</v>
      </c>
      <c r="E51" s="74">
        <v>175500</v>
      </c>
    </row>
    <row r="52" spans="1:5" ht="12.75">
      <c r="A52" s="26"/>
      <c r="B52" s="26"/>
      <c r="C52" s="5">
        <v>4040</v>
      </c>
      <c r="D52" t="s">
        <v>20</v>
      </c>
      <c r="E52" s="74">
        <v>41287</v>
      </c>
    </row>
    <row r="53" spans="1:5" ht="12.75">
      <c r="A53" s="26"/>
      <c r="B53" s="26"/>
      <c r="C53" s="5">
        <v>4110</v>
      </c>
      <c r="D53" t="s">
        <v>21</v>
      </c>
      <c r="E53" s="74">
        <v>37475</v>
      </c>
    </row>
    <row r="54" spans="1:5" ht="12.75">
      <c r="A54" s="26"/>
      <c r="B54" s="26"/>
      <c r="C54" s="5">
        <v>4120</v>
      </c>
      <c r="D54" t="s">
        <v>288</v>
      </c>
      <c r="E54" s="74">
        <v>5353</v>
      </c>
    </row>
    <row r="55" spans="1:5" ht="12.75">
      <c r="A55" s="26"/>
      <c r="B55" s="26"/>
      <c r="C55" s="5">
        <v>4440</v>
      </c>
      <c r="D55" t="s">
        <v>40</v>
      </c>
      <c r="E55" s="74">
        <v>14897</v>
      </c>
    </row>
    <row r="56" spans="1:5" ht="12.75">
      <c r="A56" s="26"/>
      <c r="B56" s="26"/>
      <c r="C56" s="5">
        <v>4710</v>
      </c>
      <c r="D56" t="s">
        <v>275</v>
      </c>
      <c r="E56" s="74">
        <v>1500</v>
      </c>
    </row>
    <row r="57" spans="1:5" ht="12.75">
      <c r="A57" s="26"/>
      <c r="B57" s="26" t="s">
        <v>298</v>
      </c>
      <c r="D57" t="s">
        <v>297</v>
      </c>
      <c r="E57" s="74">
        <f>SUM(E58:E59)</f>
        <v>30831</v>
      </c>
    </row>
    <row r="58" spans="1:5" ht="12.75">
      <c r="A58" s="26"/>
      <c r="B58" s="26"/>
      <c r="C58" s="3">
        <v>4170</v>
      </c>
      <c r="D58" s="13" t="s">
        <v>136</v>
      </c>
      <c r="E58" s="74">
        <v>30266</v>
      </c>
    </row>
    <row r="59" spans="1:5" ht="12.75">
      <c r="A59" s="26"/>
      <c r="B59" s="26"/>
      <c r="C59" s="5">
        <v>4210</v>
      </c>
      <c r="D59" t="s">
        <v>22</v>
      </c>
      <c r="E59" s="74">
        <v>565</v>
      </c>
    </row>
    <row r="60" spans="1:2" ht="12.75">
      <c r="A60" s="26"/>
      <c r="B60" s="26"/>
    </row>
    <row r="61" spans="1:5" ht="12.75">
      <c r="A61" s="21" t="s">
        <v>35</v>
      </c>
      <c r="B61" s="25"/>
      <c r="C61" s="12"/>
      <c r="D61" s="32" t="s">
        <v>50</v>
      </c>
      <c r="E61" s="77">
        <f>E62</f>
        <v>213672</v>
      </c>
    </row>
    <row r="62" spans="1:5" ht="12.75">
      <c r="A62" s="52"/>
      <c r="B62" s="49" t="s">
        <v>188</v>
      </c>
      <c r="C62" s="50"/>
      <c r="D62" s="51" t="s">
        <v>189</v>
      </c>
      <c r="E62" s="74">
        <f>SUM(E63:E70)</f>
        <v>213672</v>
      </c>
    </row>
    <row r="63" spans="1:5" ht="12.75">
      <c r="A63" s="26"/>
      <c r="B63" s="26"/>
      <c r="C63" s="5">
        <v>4010</v>
      </c>
      <c r="D63" t="s">
        <v>19</v>
      </c>
      <c r="E63" s="74">
        <v>145296</v>
      </c>
    </row>
    <row r="64" spans="1:5" ht="12.75">
      <c r="A64" s="26"/>
      <c r="B64" s="26"/>
      <c r="C64" s="5">
        <v>4040</v>
      </c>
      <c r="D64" t="s">
        <v>20</v>
      </c>
      <c r="E64" s="74">
        <v>13166</v>
      </c>
    </row>
    <row r="65" spans="1:5" ht="12.75">
      <c r="A65" s="26"/>
      <c r="B65" s="26"/>
      <c r="C65" s="5">
        <v>4110</v>
      </c>
      <c r="D65" t="s">
        <v>21</v>
      </c>
      <c r="E65" s="74">
        <v>26890</v>
      </c>
    </row>
    <row r="66" spans="1:5" ht="12.75">
      <c r="A66" s="26"/>
      <c r="B66" s="26"/>
      <c r="C66" s="5">
        <v>4120</v>
      </c>
      <c r="D66" t="s">
        <v>288</v>
      </c>
      <c r="E66" s="74">
        <v>4118</v>
      </c>
    </row>
    <row r="67" spans="1:5" ht="12.75">
      <c r="A67" s="26"/>
      <c r="B67" s="26"/>
      <c r="C67" s="5">
        <v>4260</v>
      </c>
      <c r="D67" t="s">
        <v>23</v>
      </c>
      <c r="E67" s="74">
        <v>3000</v>
      </c>
    </row>
    <row r="68" spans="1:5" ht="12.75">
      <c r="A68" s="26"/>
      <c r="B68" s="26"/>
      <c r="C68" s="5">
        <v>4300</v>
      </c>
      <c r="D68" t="s">
        <v>80</v>
      </c>
      <c r="E68" s="74">
        <v>13000</v>
      </c>
    </row>
    <row r="69" spans="1:5" ht="12.75">
      <c r="A69" s="26"/>
      <c r="B69" s="26"/>
      <c r="C69" s="5">
        <v>4440</v>
      </c>
      <c r="D69" t="s">
        <v>40</v>
      </c>
      <c r="E69" s="74">
        <v>6202</v>
      </c>
    </row>
    <row r="70" spans="1:5" ht="12.75">
      <c r="A70" s="26"/>
      <c r="B70" s="26"/>
      <c r="C70" s="5">
        <v>4710</v>
      </c>
      <c r="D70" t="s">
        <v>275</v>
      </c>
      <c r="E70" s="74">
        <v>2000</v>
      </c>
    </row>
    <row r="71" spans="1:5" ht="13.5" customHeight="1">
      <c r="A71" s="25" t="s">
        <v>46</v>
      </c>
      <c r="B71" s="25"/>
      <c r="C71" s="6"/>
      <c r="D71" s="4" t="s">
        <v>86</v>
      </c>
      <c r="E71" s="76">
        <f>SUM(E73)</f>
        <v>5415</v>
      </c>
    </row>
    <row r="72" spans="1:5" ht="12.75">
      <c r="A72" s="25"/>
      <c r="B72" s="25"/>
      <c r="C72" s="6"/>
      <c r="D72" s="4" t="s">
        <v>87</v>
      </c>
      <c r="E72" s="76"/>
    </row>
    <row r="73" spans="1:5" ht="12.75">
      <c r="A73" s="26"/>
      <c r="B73" s="26" t="s">
        <v>47</v>
      </c>
      <c r="D73" t="s">
        <v>48</v>
      </c>
      <c r="E73" s="74">
        <f>SUM(E75:E78)</f>
        <v>5415</v>
      </c>
    </row>
    <row r="74" spans="1:4" ht="12.75">
      <c r="A74" s="26"/>
      <c r="B74" s="26"/>
      <c r="D74" t="s">
        <v>49</v>
      </c>
    </row>
    <row r="75" spans="1:5" ht="12.75">
      <c r="A75" s="26"/>
      <c r="B75" s="26"/>
      <c r="C75" s="5">
        <v>4110</v>
      </c>
      <c r="D75" t="s">
        <v>21</v>
      </c>
      <c r="E75" s="74">
        <v>722</v>
      </c>
    </row>
    <row r="76" spans="1:5" ht="12.75">
      <c r="A76" s="26"/>
      <c r="B76" s="26"/>
      <c r="C76" s="5">
        <v>4120</v>
      </c>
      <c r="D76" t="s">
        <v>288</v>
      </c>
      <c r="E76" s="74">
        <v>103</v>
      </c>
    </row>
    <row r="77" spans="1:5" ht="12.75">
      <c r="A77" s="26"/>
      <c r="B77" s="26"/>
      <c r="C77" s="5">
        <v>4170</v>
      </c>
      <c r="D77" s="38" t="s">
        <v>136</v>
      </c>
      <c r="E77" s="74">
        <v>4200</v>
      </c>
    </row>
    <row r="78" spans="1:5" ht="12.75">
      <c r="A78" s="26"/>
      <c r="B78" s="26"/>
      <c r="C78" s="5">
        <v>4210</v>
      </c>
      <c r="D78" s="2" t="s">
        <v>22</v>
      </c>
      <c r="E78" s="74">
        <v>390</v>
      </c>
    </row>
    <row r="79" spans="1:4" ht="12.75">
      <c r="A79" s="26"/>
      <c r="B79" s="26"/>
      <c r="D79" s="2"/>
    </row>
    <row r="80" spans="1:4" ht="12.75">
      <c r="A80" s="26"/>
      <c r="B80" s="26"/>
      <c r="D80" s="2"/>
    </row>
    <row r="81" spans="1:4" ht="12.75">
      <c r="A81" s="26"/>
      <c r="B81" s="26"/>
      <c r="D81" s="2"/>
    </row>
    <row r="82" spans="1:4" ht="12.75">
      <c r="A82" s="26"/>
      <c r="B82" s="26"/>
      <c r="D82" s="2"/>
    </row>
    <row r="83" spans="1:4" ht="12.75">
      <c r="A83" s="26"/>
      <c r="B83" s="26"/>
      <c r="D83" s="2"/>
    </row>
    <row r="84" spans="1:4" ht="12.75">
      <c r="A84" s="26"/>
      <c r="B84" s="26"/>
      <c r="D84" s="2"/>
    </row>
    <row r="85" spans="1:4" ht="12.75">
      <c r="A85" s="26"/>
      <c r="B85" s="26"/>
      <c r="C85" s="3"/>
      <c r="D85" s="38"/>
    </row>
    <row r="86" spans="1:5" ht="12.75">
      <c r="A86" s="28"/>
      <c r="B86" s="29"/>
      <c r="C86" s="19"/>
      <c r="D86" s="15" t="s">
        <v>11</v>
      </c>
      <c r="E86" s="73" t="s">
        <v>153</v>
      </c>
    </row>
    <row r="87" spans="1:5" ht="12.75">
      <c r="A87" s="20"/>
      <c r="B87" s="26"/>
      <c r="C87" s="3"/>
      <c r="D87" s="3" t="s">
        <v>229</v>
      </c>
      <c r="E87" s="74" t="s">
        <v>299</v>
      </c>
    </row>
    <row r="88" spans="1:5" ht="12.75">
      <c r="A88" s="20"/>
      <c r="B88" s="26"/>
      <c r="C88" s="3"/>
      <c r="D88" s="13"/>
      <c r="E88" s="74" t="s">
        <v>95</v>
      </c>
    </row>
    <row r="89" spans="1:5" s="48" customFormat="1" ht="12.75">
      <c r="A89" s="20"/>
      <c r="B89" s="26"/>
      <c r="C89" s="3"/>
      <c r="D89" s="13"/>
      <c r="E89" s="74" t="s">
        <v>300</v>
      </c>
    </row>
    <row r="90" spans="1:5" ht="12.75">
      <c r="A90" s="23" t="s">
        <v>12</v>
      </c>
      <c r="B90" s="24" t="s">
        <v>13</v>
      </c>
      <c r="C90" s="1"/>
      <c r="D90" s="1" t="s">
        <v>14</v>
      </c>
      <c r="E90" s="75" t="s">
        <v>273</v>
      </c>
    </row>
    <row r="91" spans="1:5" ht="12.75">
      <c r="A91" s="44" t="s">
        <v>202</v>
      </c>
      <c r="B91" s="44"/>
      <c r="C91" s="47"/>
      <c r="D91" s="45" t="s">
        <v>203</v>
      </c>
      <c r="E91" s="79">
        <f>E92</f>
        <v>540000</v>
      </c>
    </row>
    <row r="92" spans="1:5" ht="12.75">
      <c r="A92" s="26"/>
      <c r="B92" s="26" t="s">
        <v>204</v>
      </c>
      <c r="D92" s="38" t="s">
        <v>205</v>
      </c>
      <c r="E92" s="80">
        <f>SUM(E93:E112)</f>
        <v>540000</v>
      </c>
    </row>
    <row r="93" spans="1:5" ht="12.75">
      <c r="A93" s="26"/>
      <c r="B93" s="26"/>
      <c r="C93" s="5">
        <v>3020</v>
      </c>
      <c r="D93" t="s">
        <v>243</v>
      </c>
      <c r="E93" s="80">
        <v>2000</v>
      </c>
    </row>
    <row r="94" spans="1:5" ht="12.75">
      <c r="A94" s="26"/>
      <c r="B94" s="26"/>
      <c r="C94" s="5">
        <v>4010</v>
      </c>
      <c r="D94" t="s">
        <v>19</v>
      </c>
      <c r="E94" s="80">
        <v>146000</v>
      </c>
    </row>
    <row r="95" spans="1:5" ht="12.75">
      <c r="A95" s="26"/>
      <c r="B95" s="26"/>
      <c r="C95" s="5">
        <v>4040</v>
      </c>
      <c r="D95" t="s">
        <v>20</v>
      </c>
      <c r="E95" s="80">
        <v>14140</v>
      </c>
    </row>
    <row r="96" spans="1:5" ht="12.75">
      <c r="A96" s="26"/>
      <c r="B96" s="26"/>
      <c r="C96" s="5">
        <v>4110</v>
      </c>
      <c r="D96" t="s">
        <v>21</v>
      </c>
      <c r="E96" s="80">
        <v>29527</v>
      </c>
    </row>
    <row r="97" spans="1:5" ht="12.75">
      <c r="A97" s="26"/>
      <c r="B97" s="26"/>
      <c r="C97" s="5">
        <v>4120</v>
      </c>
      <c r="D97" t="s">
        <v>288</v>
      </c>
      <c r="E97" s="80">
        <v>4422</v>
      </c>
    </row>
    <row r="98" spans="1:5" ht="12.75">
      <c r="A98" s="26"/>
      <c r="B98" s="26"/>
      <c r="C98" s="5">
        <v>4210</v>
      </c>
      <c r="D98" s="2" t="s">
        <v>22</v>
      </c>
      <c r="E98" s="80">
        <v>63000</v>
      </c>
    </row>
    <row r="99" spans="1:5" ht="12.75">
      <c r="A99" s="26"/>
      <c r="B99" s="26"/>
      <c r="C99" s="5">
        <v>4220</v>
      </c>
      <c r="D99" s="2" t="s">
        <v>29</v>
      </c>
      <c r="E99" s="80">
        <v>500</v>
      </c>
    </row>
    <row r="100" spans="1:5" ht="12.75">
      <c r="A100" s="26"/>
      <c r="B100" s="26"/>
      <c r="C100" s="5">
        <v>4260</v>
      </c>
      <c r="D100" t="s">
        <v>23</v>
      </c>
      <c r="E100" s="80">
        <v>145909</v>
      </c>
    </row>
    <row r="101" spans="1:5" ht="12.75">
      <c r="A101" s="26"/>
      <c r="B101" s="26"/>
      <c r="C101" s="5">
        <v>4270</v>
      </c>
      <c r="D101" t="s">
        <v>24</v>
      </c>
      <c r="E101" s="80">
        <v>10000</v>
      </c>
    </row>
    <row r="102" spans="1:5" ht="12.75">
      <c r="A102" s="26"/>
      <c r="B102" s="26"/>
      <c r="C102" s="5">
        <v>4300</v>
      </c>
      <c r="D102" t="s">
        <v>25</v>
      </c>
      <c r="E102" s="80">
        <v>47000</v>
      </c>
    </row>
    <row r="103" spans="1:5" ht="12.75">
      <c r="A103" s="26"/>
      <c r="B103" s="26"/>
      <c r="C103" s="5">
        <v>4360</v>
      </c>
      <c r="D103" t="s">
        <v>182</v>
      </c>
      <c r="E103" s="80">
        <v>25000</v>
      </c>
    </row>
    <row r="104" spans="1:5" ht="12.75">
      <c r="A104" s="26"/>
      <c r="B104" s="26"/>
      <c r="C104" s="5">
        <v>4430</v>
      </c>
      <c r="D104" t="s">
        <v>27</v>
      </c>
      <c r="E104" s="80">
        <v>8400</v>
      </c>
    </row>
    <row r="105" spans="1:5" ht="12.75">
      <c r="A105" s="26"/>
      <c r="B105" s="26"/>
      <c r="C105" s="5">
        <v>4440</v>
      </c>
      <c r="D105" t="s">
        <v>28</v>
      </c>
      <c r="E105" s="80">
        <v>6202</v>
      </c>
    </row>
    <row r="106" spans="1:5" ht="12.75">
      <c r="A106" s="26"/>
      <c r="B106" s="26"/>
      <c r="C106" s="50">
        <v>4520</v>
      </c>
      <c r="D106" s="42" t="s">
        <v>169</v>
      </c>
      <c r="E106" s="80">
        <v>3400</v>
      </c>
    </row>
    <row r="107" spans="1:5" ht="12.75">
      <c r="A107" s="26"/>
      <c r="B107" s="26"/>
      <c r="C107" s="50"/>
      <c r="D107" s="42" t="s">
        <v>140</v>
      </c>
      <c r="E107" s="80"/>
    </row>
    <row r="108" spans="1:5" ht="12.75">
      <c r="A108" s="26"/>
      <c r="B108" s="26"/>
      <c r="C108" s="5">
        <v>4530</v>
      </c>
      <c r="D108" t="s">
        <v>150</v>
      </c>
      <c r="E108" s="80">
        <v>30000</v>
      </c>
    </row>
    <row r="109" spans="1:5" ht="12.75">
      <c r="A109" s="26"/>
      <c r="B109" s="26"/>
      <c r="C109" s="3">
        <v>4610</v>
      </c>
      <c r="D109" s="14" t="s">
        <v>160</v>
      </c>
      <c r="E109" s="80">
        <v>1000</v>
      </c>
    </row>
    <row r="110" spans="1:5" ht="12.75">
      <c r="A110" s="26"/>
      <c r="B110" s="26"/>
      <c r="C110" s="5">
        <v>4700</v>
      </c>
      <c r="D110" t="s">
        <v>145</v>
      </c>
      <c r="E110" s="74">
        <v>2000</v>
      </c>
    </row>
    <row r="111" spans="1:4" ht="12.75">
      <c r="A111" s="26"/>
      <c r="B111" s="26"/>
      <c r="D111" t="s">
        <v>146</v>
      </c>
    </row>
    <row r="112" spans="1:5" ht="12.75">
      <c r="A112" s="26"/>
      <c r="B112" s="26"/>
      <c r="C112" s="5">
        <v>4710</v>
      </c>
      <c r="D112" t="s">
        <v>275</v>
      </c>
      <c r="E112" s="74">
        <v>1500</v>
      </c>
    </row>
    <row r="113" spans="1:4" ht="12.75">
      <c r="A113" s="26"/>
      <c r="B113" s="26"/>
      <c r="C113" s="3"/>
      <c r="D113" s="38"/>
    </row>
    <row r="114" spans="1:4" ht="12.75">
      <c r="A114" s="26"/>
      <c r="B114" s="26"/>
      <c r="C114" s="3"/>
      <c r="D114" s="38"/>
    </row>
    <row r="115" spans="1:4" ht="12.75">
      <c r="A115" s="26"/>
      <c r="B115" s="26"/>
      <c r="C115" s="3"/>
      <c r="D115" s="38"/>
    </row>
    <row r="116" spans="1:4" ht="12.75">
      <c r="A116" s="26"/>
      <c r="B116" s="26"/>
      <c r="C116" s="3"/>
      <c r="D116" s="38"/>
    </row>
    <row r="117" spans="1:2" ht="12.75">
      <c r="A117" s="26"/>
      <c r="B117" s="26"/>
    </row>
    <row r="118" spans="1:2" ht="12.75">
      <c r="A118" s="26"/>
      <c r="B118" s="26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2021-03-04T10:18:35Z</cp:lastPrinted>
  <dcterms:created xsi:type="dcterms:W3CDTF">2014-09-04T08:28:49Z</dcterms:created>
  <dcterms:modified xsi:type="dcterms:W3CDTF">2021-05-19T07:29:42Z</dcterms:modified>
  <cp:category/>
  <cp:version/>
  <cp:contentType/>
  <cp:contentStatus/>
</cp:coreProperties>
</file>